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heckCompatibility="1"/>
  <mc:AlternateContent xmlns:mc="http://schemas.openxmlformats.org/markup-compatibility/2006">
    <mc:Choice Requires="x15">
      <x15ac:absPath xmlns:x15ac="http://schemas.microsoft.com/office/spreadsheetml/2010/11/ac" url="https://sharepoint.leipzig.dbfz.de/PWA/P3330029/MethodenGrundlagen/Methodenhandbuch/5.Auflage_2017-18/3_Kapitelanpassung/Anhang/Energie- und Stoffbilanzierung/Beispiele/"/>
    </mc:Choice>
  </mc:AlternateContent>
  <xr:revisionPtr revIDLastSave="0" documentId="13_ncr:1_{7AC59914-1775-4CFD-981E-627F497C2C16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Datenerhebung_Bsp" sheetId="22" r:id="rId1"/>
  </sheets>
  <calcPr calcId="191029"/>
</workbook>
</file>

<file path=xl/calcChain.xml><?xml version="1.0" encoding="utf-8"?>
<calcChain xmlns="http://schemas.openxmlformats.org/spreadsheetml/2006/main">
  <c r="F30" i="22" l="1"/>
  <c r="F18" i="22"/>
  <c r="F24" i="22"/>
  <c r="F13" i="22"/>
  <c r="E24" i="22" l="1"/>
  <c r="E25" i="22" s="1"/>
  <c r="E18" i="22" l="1"/>
  <c r="F11" i="22"/>
  <c r="F29" i="22" l="1"/>
  <c r="F14" i="22"/>
  <c r="E21" i="22"/>
  <c r="E19" i="22"/>
</calcChain>
</file>

<file path=xl/sharedStrings.xml><?xml version="1.0" encoding="utf-8"?>
<sst xmlns="http://schemas.openxmlformats.org/spreadsheetml/2006/main" count="123" uniqueCount="82">
  <si>
    <t>Datenerhebung</t>
  </si>
  <si>
    <t>Datenherkunft (jeweils ankreuzen)</t>
  </si>
  <si>
    <t>Parameter</t>
  </si>
  <si>
    <t>Daten</t>
  </si>
  <si>
    <t>Einheit</t>
  </si>
  <si>
    <t>Berechnung</t>
  </si>
  <si>
    <t>Messung</t>
  </si>
  <si>
    <t>Heizwert</t>
  </si>
  <si>
    <r>
      <t>MJ/kg</t>
    </r>
    <r>
      <rPr>
        <vertAlign val="subscript"/>
        <sz val="9"/>
        <rFont val="Arial"/>
        <family val="2"/>
      </rPr>
      <t>TS</t>
    </r>
  </si>
  <si>
    <t>Ma.-%</t>
  </si>
  <si>
    <t>Hilfsenergie</t>
  </si>
  <si>
    <t>kW</t>
  </si>
  <si>
    <t>MJ/kg</t>
  </si>
  <si>
    <t>kg/h</t>
  </si>
  <si>
    <t>Wärme</t>
  </si>
  <si>
    <t>Trocknungswärmeleistung</t>
  </si>
  <si>
    <t>%</t>
  </si>
  <si>
    <t>h</t>
  </si>
  <si>
    <t>1 Datenerhebung zur Bilanzierung</t>
  </si>
  <si>
    <t>Brennstoff</t>
  </si>
  <si>
    <t>Wassergehalt</t>
  </si>
  <si>
    <t>Typenschild</t>
  </si>
  <si>
    <t>x</t>
  </si>
  <si>
    <t>Berechnung aus Heizwert (externe Analyse) und kontinuierlich gemessenen Massenstrom bei Brennstofflieferung</t>
  </si>
  <si>
    <t>Analyse im externen Labor</t>
  </si>
  <si>
    <t>Messung der Gaszusammensetzung</t>
  </si>
  <si>
    <t>Messung des Volumenstroms mit Messblende mit Dichtebestimmung aus gemessener Gaszusammensetzung</t>
  </si>
  <si>
    <t>Berechnung aus Massenstrom und Heizwert</t>
  </si>
  <si>
    <t>Asche wird nach dem Betrieb kalt entnommen</t>
  </si>
  <si>
    <t>Rückstand (Asche)</t>
  </si>
  <si>
    <t>Elektr. Strom</t>
  </si>
  <si>
    <t>Kontinuierliches Auswiegen</t>
  </si>
  <si>
    <t>Keine Trocknung vor dem Kessel</t>
  </si>
  <si>
    <t>Gravimetirsche Bestimmung (kontinuierlich)</t>
  </si>
  <si>
    <t>Erläuterung Datenherkunft: z. B. Messmethode, Berechnungsweg, Quelle der Annahme</t>
  </si>
  <si>
    <t>Abgas / Rauchgas</t>
  </si>
  <si>
    <t>Berechnung aus Jahresgangkurve oder Zähler bzw. Schätzung / Annahme</t>
  </si>
  <si>
    <t>Thermische Leistung:</t>
  </si>
  <si>
    <t>Massenstrom:</t>
  </si>
  <si>
    <t>Chemische Leistung :</t>
  </si>
  <si>
    <t>Thermische Leistung :</t>
  </si>
  <si>
    <t>Chemische Leistung:</t>
  </si>
  <si>
    <t>Jahresnutzungsgrad (Berücksichtigung Betriebsverhalten!)</t>
  </si>
  <si>
    <t xml:space="preserve">Berechnung aus der thermischen Anlagenleistung und der Brennstoffleistung </t>
  </si>
  <si>
    <t>Abgastemperatur:</t>
  </si>
  <si>
    <t>Umgebungstemperatur</t>
  </si>
  <si>
    <t>K</t>
  </si>
  <si>
    <t>Flexibilisierung</t>
  </si>
  <si>
    <t>Kleinste  Betriebslast</t>
  </si>
  <si>
    <t>Last-Variations-Breite</t>
  </si>
  <si>
    <t>Leistungsfaktor</t>
  </si>
  <si>
    <t>[-]</t>
  </si>
  <si>
    <t>Holz</t>
  </si>
  <si>
    <t>Pellets</t>
  </si>
  <si>
    <t>Heizwertbestimmung nach Trocknung</t>
  </si>
  <si>
    <t>Wassergehaltsbestimmung Trockenofen</t>
  </si>
  <si>
    <t>kWh/kg</t>
  </si>
  <si>
    <t>Stromverbrauchsmessung in Verbindung mit Verbrauch an Brennstoff in Volllast</t>
  </si>
  <si>
    <t>Temperatursonde im Abgasstutzen kurz hinter Kessel</t>
  </si>
  <si>
    <t>Temperaturmessung im Aufstellraum der Feuerung</t>
  </si>
  <si>
    <t>berechnet über Sauerstoffgehalt im Abgas und Verbrennungsrechnung</t>
  </si>
  <si>
    <t>Messung für representative Betriesphasen + Hochrechnung</t>
  </si>
  <si>
    <t>Messung unter Einhaltung von Mindestemissionsobergrenzen</t>
  </si>
  <si>
    <t>Berechnung aus Nennlast und kleinste Betriebslast</t>
  </si>
  <si>
    <t>Berechnung aus Massenstrom und chemischem Energiegehalt</t>
  </si>
  <si>
    <t>DIN+ Pellets; chemically unteated wood without bark coniferous (1.2.1.2)</t>
  </si>
  <si>
    <t>DIN EN ISO 17225-2 A1</t>
  </si>
  <si>
    <t>Feuerungswirkungsgrad</t>
  </si>
  <si>
    <t>Art (z.B. Holz, Stroh, Laub - möglichst auch nach DIN EN ISO 17225)</t>
  </si>
  <si>
    <t>Brennstoffverbrauch (mit Wassergehalt beim Einsatz)</t>
  </si>
  <si>
    <t>Nennwärmeleistung</t>
  </si>
  <si>
    <t>Feuerungswärmeleistung bei Nennlast (theoretisch)</t>
  </si>
  <si>
    <t>Verluste (z. B. Abgas / Rauchgas) bei Nennlast</t>
  </si>
  <si>
    <t>chemischer Energiegehalt:</t>
  </si>
  <si>
    <t>Reststoffe (z. B. Rückstand als Asche) bei Nennlast</t>
  </si>
  <si>
    <t>Anzahl Kesselstarts pro Jahr (Standardanwendung)</t>
  </si>
  <si>
    <t>Annahme / externe Vorgabe</t>
  </si>
  <si>
    <t>Tabelle A10 Hypothetisches Anlagenbeispiel für den Datenerhebungsbogen Energie- und Stoffbilanz für Kleinfeuerungsanlagen</t>
  </si>
  <si>
    <t>Aufbereitungsform (Scheitholz, Hackschnitzel/Streu, Pellets, Brikett -  inkl. Angabe der Stückigkeit nach einschlägiger Norm)</t>
  </si>
  <si>
    <r>
      <t>Jährliche Vol</t>
    </r>
    <r>
      <rPr>
        <sz val="9"/>
        <color rgb="FFFF0000"/>
        <rFont val="Arial"/>
        <family val="2"/>
      </rPr>
      <t>l</t>
    </r>
    <r>
      <rPr>
        <sz val="9"/>
        <rFont val="Arial"/>
        <family val="2"/>
      </rPr>
      <t>laststunden (Standardanwendung)</t>
    </r>
  </si>
  <si>
    <t>Berechnung aus Volllbenutzungsstunden und Jahresstunden</t>
  </si>
  <si>
    <t>Vorschlag Normverfahren nach BE2020+ (Hartman et al. 2014, Roßmann et al.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</si>
</sst>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color rgb="FF0033CC"/>
      <name val="Arial"/>
      <family val="2"/>
    </font>
    <font>
      <vertAlign val="subscript"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9E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/>
      <right style="thin">
        <color rgb="FF000000"/>
      </right>
      <top style="dashed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 style="dashed">
        <color rgb="FF000000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thin">
        <color indexed="64"/>
      </bottom>
      <diagonal/>
    </border>
    <border>
      <left style="thin">
        <color rgb="FF000000"/>
      </left>
      <right/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/>
      <right style="thin">
        <color rgb="FF000000"/>
      </right>
      <top style="dashed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dotted">
        <color rgb="FF000000"/>
      </bottom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medium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indexed="64"/>
      </top>
      <bottom style="dotted">
        <color rgb="FF000000"/>
      </bottom>
      <diagonal/>
    </border>
    <border>
      <left/>
      <right style="thin">
        <color rgb="FF000000"/>
      </right>
      <top style="thin">
        <color indexed="64"/>
      </top>
      <bottom style="dotted">
        <color rgb="FF00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rgb="FF000000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rgb="FF000000"/>
      </right>
      <top style="dotted">
        <color indexed="64"/>
      </top>
      <bottom style="medium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indexed="64"/>
      </bottom>
      <diagonal/>
    </border>
    <border>
      <left/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3" borderId="1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2" fontId="3" fillId="4" borderId="19" xfId="0" applyNumberFormat="1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2" fontId="3" fillId="4" borderId="38" xfId="0" applyNumberFormat="1" applyFont="1" applyFill="1" applyBorder="1" applyAlignment="1">
      <alignment horizontal="right" vertical="center" wrapText="1"/>
    </xf>
    <xf numFmtId="0" fontId="1" fillId="4" borderId="36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48" xfId="0" applyFont="1" applyFill="1" applyBorder="1" applyAlignment="1">
      <alignment vertical="center" wrapText="1"/>
    </xf>
    <xf numFmtId="0" fontId="1" fillId="4" borderId="47" xfId="0" applyFont="1" applyFill="1" applyBorder="1" applyAlignment="1">
      <alignment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vertical="center" wrapText="1"/>
    </xf>
    <xf numFmtId="0" fontId="1" fillId="4" borderId="58" xfId="0" applyFont="1" applyFill="1" applyBorder="1" applyAlignment="1">
      <alignment horizontal="left" vertical="center" wrapText="1"/>
    </xf>
    <xf numFmtId="0" fontId="7" fillId="0" borderId="0" xfId="0" applyFont="1"/>
    <xf numFmtId="1" fontId="3" fillId="4" borderId="49" xfId="0" applyNumberFormat="1" applyFont="1" applyFill="1" applyBorder="1" applyAlignment="1">
      <alignment horizontal="right" vertical="center" wrapText="1"/>
    </xf>
    <xf numFmtId="2" fontId="3" fillId="4" borderId="61" xfId="0" applyNumberFormat="1" applyFont="1" applyFill="1" applyBorder="1" applyAlignment="1">
      <alignment horizontal="right" vertical="center" wrapText="1"/>
    </xf>
    <xf numFmtId="0" fontId="1" fillId="4" borderId="62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2" fontId="3" fillId="4" borderId="63" xfId="0" applyNumberFormat="1" applyFont="1" applyFill="1" applyBorder="1" applyAlignment="1">
      <alignment horizontal="right" vertical="center" wrapText="1"/>
    </xf>
    <xf numFmtId="0" fontId="1" fillId="4" borderId="64" xfId="0" applyFont="1" applyFill="1" applyBorder="1" applyAlignment="1">
      <alignment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2" fontId="8" fillId="4" borderId="19" xfId="0" applyNumberFormat="1" applyFont="1" applyFill="1" applyBorder="1" applyAlignment="1">
      <alignment horizontal="right" vertical="center" wrapText="1"/>
    </xf>
    <xf numFmtId="164" fontId="8" fillId="4" borderId="19" xfId="0" applyNumberFormat="1" applyFont="1" applyFill="1" applyBorder="1" applyAlignment="1">
      <alignment horizontal="right" vertical="center" wrapText="1"/>
    </xf>
    <xf numFmtId="0" fontId="1" fillId="2" borderId="32" xfId="0" applyFont="1" applyFill="1" applyBorder="1" applyAlignment="1">
      <alignment vertical="center" wrapText="1"/>
    </xf>
    <xf numFmtId="0" fontId="1" fillId="4" borderId="73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165" fontId="8" fillId="4" borderId="19" xfId="0" applyNumberFormat="1" applyFont="1" applyFill="1" applyBorder="1" applyAlignment="1">
      <alignment horizontal="right" vertical="center" wrapText="1"/>
    </xf>
    <xf numFmtId="166" fontId="8" fillId="4" borderId="19" xfId="0" applyNumberFormat="1" applyFont="1" applyFill="1" applyBorder="1" applyAlignment="1">
      <alignment horizontal="right" vertical="center" wrapText="1"/>
    </xf>
    <xf numFmtId="2" fontId="3" fillId="4" borderId="25" xfId="0" applyNumberFormat="1" applyFont="1" applyFill="1" applyBorder="1" applyAlignment="1">
      <alignment horizontal="right" vertical="center" wrapText="1"/>
    </xf>
    <xf numFmtId="166" fontId="3" fillId="4" borderId="38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" fillId="2" borderId="23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5" borderId="25" xfId="0" applyNumberFormat="1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4" borderId="36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59" xfId="0" applyFont="1" applyFill="1" applyBorder="1" applyAlignment="1">
      <alignment horizontal="left" vertical="center" wrapText="1"/>
    </xf>
    <xf numFmtId="0" fontId="1" fillId="2" borderId="60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vertical="center" wrapText="1"/>
    </xf>
    <xf numFmtId="0" fontId="1" fillId="2" borderId="72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1" fillId="2" borderId="6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82" xfId="0" applyFont="1" applyFill="1" applyBorder="1" applyAlignment="1">
      <alignment horizontal="left" vertical="center" wrapText="1"/>
    </xf>
    <xf numFmtId="0" fontId="1" fillId="0" borderId="83" xfId="0" applyFont="1" applyFill="1" applyBorder="1" applyAlignment="1">
      <alignment horizontal="left" vertical="center" wrapText="1"/>
    </xf>
    <xf numFmtId="0" fontId="1" fillId="4" borderId="56" xfId="0" applyFont="1" applyFill="1" applyBorder="1" applyAlignment="1">
      <alignment horizontal="right" vertical="center" wrapText="1"/>
    </xf>
    <xf numFmtId="0" fontId="1" fillId="4" borderId="47" xfId="0" applyFont="1" applyFill="1" applyBorder="1" applyAlignment="1">
      <alignment horizontal="right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vertical="center" wrapText="1"/>
    </xf>
    <xf numFmtId="1" fontId="3" fillId="0" borderId="74" xfId="0" applyNumberFormat="1" applyFont="1" applyFill="1" applyBorder="1" applyAlignment="1">
      <alignment horizontal="right" vertical="center" wrapText="1"/>
    </xf>
    <xf numFmtId="0" fontId="1" fillId="0" borderId="75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right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lef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1" fillId="0" borderId="91" xfId="0" applyFont="1" applyFill="1" applyBorder="1" applyAlignment="1">
      <alignment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F3C941"/>
      <color rgb="FFFFBD11"/>
      <color rgb="FFDC9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1"/>
  <sheetViews>
    <sheetView tabSelected="1" zoomScaleNormal="100" workbookViewId="0"/>
  </sheetViews>
  <sheetFormatPr baseColWidth="10" defaultRowHeight="12.75" x14ac:dyDescent="0.2"/>
  <cols>
    <col min="1" max="1" width="2.7109375" customWidth="1"/>
    <col min="2" max="2" width="13.42578125" customWidth="1"/>
    <col min="3" max="3" width="5.140625" customWidth="1"/>
    <col min="4" max="4" width="17.7109375" customWidth="1"/>
    <col min="5" max="5" width="36.7109375" customWidth="1"/>
    <col min="6" max="6" width="9.7109375" style="43" customWidth="1"/>
    <col min="7" max="7" width="7.7109375" style="64" bestFit="1" customWidth="1"/>
    <col min="8" max="9" width="14.28515625" style="64" customWidth="1"/>
    <col min="10" max="10" width="19.28515625" style="64" customWidth="1"/>
    <col min="11" max="11" width="47" style="64" customWidth="1"/>
    <col min="13" max="13" width="9.28515625" customWidth="1"/>
    <col min="14" max="14" width="53.42578125" customWidth="1"/>
    <col min="18" max="18" width="11.28515625" customWidth="1"/>
    <col min="19" max="19" width="11.42578125" customWidth="1"/>
    <col min="20" max="20" width="47.42578125" customWidth="1"/>
  </cols>
  <sheetData>
    <row r="1" spans="2:11" x14ac:dyDescent="0.2">
      <c r="B1" s="4" t="s">
        <v>77</v>
      </c>
    </row>
    <row r="2" spans="2:11" ht="13.5" thickBot="1" x14ac:dyDescent="0.25"/>
    <row r="3" spans="2:11" ht="15.75" customHeight="1" x14ac:dyDescent="0.2">
      <c r="B3" s="89" t="s">
        <v>18</v>
      </c>
      <c r="C3" s="90"/>
      <c r="D3" s="90"/>
      <c r="E3" s="91"/>
      <c r="F3" s="77" t="s">
        <v>0</v>
      </c>
      <c r="G3" s="78"/>
      <c r="H3" s="79" t="s">
        <v>1</v>
      </c>
      <c r="I3" s="78"/>
      <c r="J3" s="80"/>
      <c r="K3" s="81" t="s">
        <v>34</v>
      </c>
    </row>
    <row r="4" spans="2:11" ht="26.25" thickBot="1" x14ac:dyDescent="0.25">
      <c r="B4" s="83" t="s">
        <v>2</v>
      </c>
      <c r="C4" s="84"/>
      <c r="D4" s="84"/>
      <c r="E4" s="82"/>
      <c r="F4" s="53" t="s">
        <v>3</v>
      </c>
      <c r="G4" s="63" t="s">
        <v>4</v>
      </c>
      <c r="H4" s="1" t="s">
        <v>5</v>
      </c>
      <c r="I4" s="2" t="s">
        <v>6</v>
      </c>
      <c r="J4" s="3" t="s">
        <v>76</v>
      </c>
      <c r="K4" s="82"/>
    </row>
    <row r="5" spans="2:11" ht="29.25" customHeight="1" x14ac:dyDescent="0.2">
      <c r="B5" s="5" t="s">
        <v>19</v>
      </c>
      <c r="C5" s="87" t="s">
        <v>68</v>
      </c>
      <c r="D5" s="87"/>
      <c r="E5" s="88"/>
      <c r="F5" s="85" t="s">
        <v>52</v>
      </c>
      <c r="G5" s="86"/>
      <c r="H5" s="7"/>
      <c r="I5" s="66" t="s">
        <v>22</v>
      </c>
      <c r="J5" s="8"/>
      <c r="K5" s="9" t="s">
        <v>65</v>
      </c>
    </row>
    <row r="6" spans="2:11" ht="29.25" customHeight="1" x14ac:dyDescent="0.2">
      <c r="B6" s="6"/>
      <c r="C6" s="135" t="s">
        <v>78</v>
      </c>
      <c r="D6" s="135"/>
      <c r="E6" s="136"/>
      <c r="F6" s="71" t="s">
        <v>53</v>
      </c>
      <c r="G6" s="72"/>
      <c r="H6" s="39"/>
      <c r="I6" s="40"/>
      <c r="J6" s="23" t="s">
        <v>22</v>
      </c>
      <c r="K6" s="58" t="s">
        <v>66</v>
      </c>
    </row>
    <row r="7" spans="2:11" ht="29.25" customHeight="1" x14ac:dyDescent="0.2">
      <c r="B7" s="6"/>
      <c r="C7" s="73" t="s">
        <v>69</v>
      </c>
      <c r="D7" s="73"/>
      <c r="E7" s="74"/>
      <c r="F7" s="10">
        <v>11</v>
      </c>
      <c r="G7" s="11" t="s">
        <v>13</v>
      </c>
      <c r="H7" s="12"/>
      <c r="I7" s="13" t="s">
        <v>22</v>
      </c>
      <c r="J7" s="14"/>
      <c r="K7" s="15" t="s">
        <v>33</v>
      </c>
    </row>
    <row r="8" spans="2:11" ht="29.25" customHeight="1" x14ac:dyDescent="0.2">
      <c r="B8" s="6"/>
      <c r="C8" s="92" t="s">
        <v>7</v>
      </c>
      <c r="D8" s="92"/>
      <c r="E8" s="93"/>
      <c r="F8" s="10">
        <v>18.100000000000001</v>
      </c>
      <c r="G8" s="11" t="s">
        <v>8</v>
      </c>
      <c r="H8" s="12"/>
      <c r="I8" s="13" t="s">
        <v>22</v>
      </c>
      <c r="J8" s="14"/>
      <c r="K8" s="16" t="s">
        <v>54</v>
      </c>
    </row>
    <row r="9" spans="2:11" ht="29.25" customHeight="1" x14ac:dyDescent="0.2">
      <c r="B9" s="6"/>
      <c r="C9" s="94" t="s">
        <v>20</v>
      </c>
      <c r="D9" s="94"/>
      <c r="E9" s="95"/>
      <c r="F9" s="45">
        <v>10</v>
      </c>
      <c r="G9" s="25" t="s">
        <v>9</v>
      </c>
      <c r="H9" s="26"/>
      <c r="I9" s="27" t="s">
        <v>22</v>
      </c>
      <c r="J9" s="28"/>
      <c r="K9" s="46" t="s">
        <v>55</v>
      </c>
    </row>
    <row r="10" spans="2:11" ht="29.25" customHeight="1" x14ac:dyDescent="0.2">
      <c r="B10" s="47" t="s">
        <v>10</v>
      </c>
      <c r="C10" s="105" t="s">
        <v>30</v>
      </c>
      <c r="D10" s="105"/>
      <c r="E10" s="106"/>
      <c r="F10" s="48">
        <v>0.06</v>
      </c>
      <c r="G10" s="49" t="s">
        <v>56</v>
      </c>
      <c r="H10" s="50"/>
      <c r="I10" s="67" t="s">
        <v>22</v>
      </c>
      <c r="J10" s="51"/>
      <c r="K10" s="52" t="s">
        <v>57</v>
      </c>
    </row>
    <row r="11" spans="2:11" ht="29.25" customHeight="1" x14ac:dyDescent="0.2">
      <c r="B11" s="96" t="s">
        <v>14</v>
      </c>
      <c r="C11" s="99" t="s">
        <v>70</v>
      </c>
      <c r="D11" s="99"/>
      <c r="E11" s="100"/>
      <c r="F11" s="21">
        <f>45</f>
        <v>45</v>
      </c>
      <c r="G11" s="22" t="s">
        <v>11</v>
      </c>
      <c r="H11" s="30"/>
      <c r="I11" s="31"/>
      <c r="J11" s="23" t="s">
        <v>22</v>
      </c>
      <c r="K11" s="24" t="s">
        <v>21</v>
      </c>
    </row>
    <row r="12" spans="2:11" ht="29.25" customHeight="1" x14ac:dyDescent="0.2">
      <c r="B12" s="97"/>
      <c r="C12" s="101" t="s">
        <v>15</v>
      </c>
      <c r="D12" s="101"/>
      <c r="E12" s="102"/>
      <c r="F12" s="10">
        <v>0</v>
      </c>
      <c r="G12" s="11" t="s">
        <v>11</v>
      </c>
      <c r="H12" s="12"/>
      <c r="I12" s="13"/>
      <c r="J12" s="14"/>
      <c r="K12" s="15" t="s">
        <v>32</v>
      </c>
    </row>
    <row r="13" spans="2:11" ht="39" customHeight="1" x14ac:dyDescent="0.2">
      <c r="B13" s="97"/>
      <c r="C13" s="101" t="s">
        <v>71</v>
      </c>
      <c r="D13" s="101"/>
      <c r="E13" s="102"/>
      <c r="F13" s="54">
        <f>(F8*(100-F9)-2.443*F9)/100*F7/3.6</f>
        <v>49.028527777777775</v>
      </c>
      <c r="G13" s="11" t="s">
        <v>11</v>
      </c>
      <c r="H13" s="12" t="s">
        <v>22</v>
      </c>
      <c r="I13" s="13"/>
      <c r="J13" s="14"/>
      <c r="K13" s="15" t="s">
        <v>23</v>
      </c>
    </row>
    <row r="14" spans="2:11" ht="29.25" customHeight="1" x14ac:dyDescent="0.2">
      <c r="B14" s="97"/>
      <c r="C14" s="73" t="s">
        <v>67</v>
      </c>
      <c r="D14" s="73"/>
      <c r="E14" s="74"/>
      <c r="F14" s="69">
        <f>F11/F13*100</f>
        <v>91.783298499116455</v>
      </c>
      <c r="G14" s="56" t="s">
        <v>16</v>
      </c>
      <c r="H14" s="26"/>
      <c r="I14" s="27"/>
      <c r="J14" s="28"/>
      <c r="K14" s="15" t="s">
        <v>43</v>
      </c>
    </row>
    <row r="15" spans="2:11" ht="29.25" customHeight="1" x14ac:dyDescent="0.2">
      <c r="B15" s="98"/>
      <c r="C15" s="103" t="s">
        <v>42</v>
      </c>
      <c r="D15" s="103"/>
      <c r="E15" s="104"/>
      <c r="F15" s="70">
        <v>81.400000000000006</v>
      </c>
      <c r="G15" s="65" t="s">
        <v>16</v>
      </c>
      <c r="H15" s="18" t="s">
        <v>22</v>
      </c>
      <c r="I15" s="19" t="s">
        <v>22</v>
      </c>
      <c r="J15" s="20"/>
      <c r="K15" s="42" t="s">
        <v>81</v>
      </c>
    </row>
    <row r="16" spans="2:11" ht="29.25" customHeight="1" x14ac:dyDescent="0.2">
      <c r="B16" s="97" t="s">
        <v>72</v>
      </c>
      <c r="C16" s="75" t="s">
        <v>73</v>
      </c>
      <c r="D16" s="75"/>
      <c r="E16" s="32" t="s">
        <v>35</v>
      </c>
      <c r="F16" s="62">
        <v>1E-4</v>
      </c>
      <c r="G16" s="11" t="s">
        <v>12</v>
      </c>
      <c r="H16" s="12"/>
      <c r="I16" s="13" t="s">
        <v>22</v>
      </c>
      <c r="J16" s="14"/>
      <c r="K16" s="24" t="s">
        <v>25</v>
      </c>
    </row>
    <row r="17" spans="2:11" ht="41.25" customHeight="1" x14ac:dyDescent="0.2">
      <c r="B17" s="97"/>
      <c r="C17" s="76" t="s">
        <v>38</v>
      </c>
      <c r="D17" s="76"/>
      <c r="E17" s="38" t="s">
        <v>35</v>
      </c>
      <c r="F17" s="21">
        <v>100</v>
      </c>
      <c r="G17" s="22" t="s">
        <v>13</v>
      </c>
      <c r="H17" s="39"/>
      <c r="I17" s="40" t="s">
        <v>22</v>
      </c>
      <c r="J17" s="23"/>
      <c r="K17" s="24" t="s">
        <v>26</v>
      </c>
    </row>
    <row r="18" spans="2:11" ht="29.25" customHeight="1" x14ac:dyDescent="0.2">
      <c r="B18" s="97"/>
      <c r="C18" s="75" t="s">
        <v>41</v>
      </c>
      <c r="D18" s="75"/>
      <c r="E18" s="32" t="str">
        <f>E17</f>
        <v>Abgas / Rauchgas</v>
      </c>
      <c r="F18" s="60">
        <f>F16*F17/3.6</f>
        <v>2.7777777777777779E-3</v>
      </c>
      <c r="G18" s="11" t="s">
        <v>11</v>
      </c>
      <c r="H18" s="12" t="s">
        <v>22</v>
      </c>
      <c r="I18" s="13"/>
      <c r="J18" s="14"/>
      <c r="K18" s="29" t="s">
        <v>64</v>
      </c>
    </row>
    <row r="19" spans="2:11" ht="29.25" customHeight="1" x14ac:dyDescent="0.2">
      <c r="B19" s="97"/>
      <c r="C19" s="108" t="s">
        <v>44</v>
      </c>
      <c r="D19" s="108"/>
      <c r="E19" s="32" t="str">
        <f>E18</f>
        <v>Abgas / Rauchgas</v>
      </c>
      <c r="F19" s="55">
        <v>354.6</v>
      </c>
      <c r="G19" s="11" t="s">
        <v>46</v>
      </c>
      <c r="H19" s="12"/>
      <c r="I19" s="13" t="s">
        <v>22</v>
      </c>
      <c r="J19" s="14"/>
      <c r="K19" s="29" t="s">
        <v>58</v>
      </c>
    </row>
    <row r="20" spans="2:11" ht="29.25" customHeight="1" x14ac:dyDescent="0.2">
      <c r="B20" s="97"/>
      <c r="C20" s="108" t="s">
        <v>45</v>
      </c>
      <c r="D20" s="108"/>
      <c r="E20" s="32"/>
      <c r="F20" s="21">
        <v>295.10000000000002</v>
      </c>
      <c r="G20" s="11" t="s">
        <v>46</v>
      </c>
      <c r="H20" s="12"/>
      <c r="I20" s="13" t="s">
        <v>22</v>
      </c>
      <c r="J20" s="14"/>
      <c r="K20" s="29" t="s">
        <v>59</v>
      </c>
    </row>
    <row r="21" spans="2:11" ht="29.25" customHeight="1" x14ac:dyDescent="0.2">
      <c r="B21" s="107"/>
      <c r="C21" s="111" t="s">
        <v>37</v>
      </c>
      <c r="D21" s="111"/>
      <c r="E21" s="41" t="str">
        <f>E18</f>
        <v>Abgas / Rauchgas</v>
      </c>
      <c r="F21" s="61">
        <v>2.2999999999999998</v>
      </c>
      <c r="G21" s="17" t="s">
        <v>11</v>
      </c>
      <c r="H21" s="18"/>
      <c r="I21" s="19"/>
      <c r="J21" s="20"/>
      <c r="K21" s="57" t="s">
        <v>60</v>
      </c>
    </row>
    <row r="22" spans="2:11" ht="29.25" customHeight="1" x14ac:dyDescent="0.2">
      <c r="B22" s="97" t="s">
        <v>74</v>
      </c>
      <c r="C22" s="75" t="s">
        <v>73</v>
      </c>
      <c r="D22" s="75"/>
      <c r="E22" s="32" t="s">
        <v>29</v>
      </c>
      <c r="F22" s="10">
        <v>0.1</v>
      </c>
      <c r="G22" s="11" t="s">
        <v>12</v>
      </c>
      <c r="H22" s="12"/>
      <c r="I22" s="13" t="s">
        <v>22</v>
      </c>
      <c r="J22" s="14"/>
      <c r="K22" s="29" t="s">
        <v>24</v>
      </c>
    </row>
    <row r="23" spans="2:11" ht="29.25" customHeight="1" x14ac:dyDescent="0.2">
      <c r="B23" s="97"/>
      <c r="C23" s="75" t="s">
        <v>38</v>
      </c>
      <c r="D23" s="75"/>
      <c r="E23" s="32" t="s">
        <v>29</v>
      </c>
      <c r="F23" s="10">
        <v>0.5</v>
      </c>
      <c r="G23" s="11" t="s">
        <v>13</v>
      </c>
      <c r="H23" s="12"/>
      <c r="I23" s="13" t="s">
        <v>22</v>
      </c>
      <c r="J23" s="14"/>
      <c r="K23" s="29" t="s">
        <v>31</v>
      </c>
    </row>
    <row r="24" spans="2:11" ht="29.25" customHeight="1" x14ac:dyDescent="0.2">
      <c r="B24" s="97"/>
      <c r="C24" s="75" t="s">
        <v>39</v>
      </c>
      <c r="D24" s="75"/>
      <c r="E24" s="32" t="str">
        <f>E23</f>
        <v>Rückstand (Asche)</v>
      </c>
      <c r="F24" s="59">
        <f>F22*F23/3.6</f>
        <v>1.388888888888889E-2</v>
      </c>
      <c r="G24" s="11" t="s">
        <v>11</v>
      </c>
      <c r="H24" s="12" t="s">
        <v>22</v>
      </c>
      <c r="I24" s="13"/>
      <c r="J24" s="14"/>
      <c r="K24" s="29" t="s">
        <v>27</v>
      </c>
    </row>
    <row r="25" spans="2:11" ht="29.25" customHeight="1" x14ac:dyDescent="0.2">
      <c r="B25" s="98"/>
      <c r="C25" s="112" t="s">
        <v>40</v>
      </c>
      <c r="D25" s="112"/>
      <c r="E25" s="33" t="str">
        <f>E24</f>
        <v>Rückstand (Asche)</v>
      </c>
      <c r="F25" s="44">
        <v>0</v>
      </c>
      <c r="G25" s="34" t="s">
        <v>11</v>
      </c>
      <c r="H25" s="35"/>
      <c r="I25" s="36"/>
      <c r="J25" s="68" t="s">
        <v>22</v>
      </c>
      <c r="K25" s="37" t="s">
        <v>28</v>
      </c>
    </row>
    <row r="26" spans="2:11" ht="29.25" customHeight="1" x14ac:dyDescent="0.2">
      <c r="B26" s="113" t="s">
        <v>47</v>
      </c>
      <c r="C26" s="114" t="s">
        <v>79</v>
      </c>
      <c r="D26" s="114"/>
      <c r="E26" s="115"/>
      <c r="F26" s="116">
        <v>1800</v>
      </c>
      <c r="G26" s="117" t="s">
        <v>17</v>
      </c>
      <c r="H26" s="118" t="s">
        <v>22</v>
      </c>
      <c r="I26" s="119"/>
      <c r="J26" s="120"/>
      <c r="K26" s="121" t="s">
        <v>36</v>
      </c>
    </row>
    <row r="27" spans="2:11" ht="29.25" customHeight="1" x14ac:dyDescent="0.2">
      <c r="B27" s="122"/>
      <c r="C27" s="109" t="s">
        <v>75</v>
      </c>
      <c r="D27" s="109"/>
      <c r="E27" s="110"/>
      <c r="F27" s="123">
        <v>970</v>
      </c>
      <c r="G27" s="124" t="s">
        <v>51</v>
      </c>
      <c r="H27" s="125"/>
      <c r="I27" s="125" t="s">
        <v>22</v>
      </c>
      <c r="J27" s="125"/>
      <c r="K27" s="126" t="s">
        <v>61</v>
      </c>
    </row>
    <row r="28" spans="2:11" ht="29.25" customHeight="1" x14ac:dyDescent="0.2">
      <c r="B28" s="122"/>
      <c r="C28" s="109" t="s">
        <v>48</v>
      </c>
      <c r="D28" s="109"/>
      <c r="E28" s="110"/>
      <c r="F28" s="123">
        <v>15</v>
      </c>
      <c r="G28" s="124" t="s">
        <v>11</v>
      </c>
      <c r="H28" s="125"/>
      <c r="I28" s="125" t="s">
        <v>22</v>
      </c>
      <c r="J28" s="125"/>
      <c r="K28" s="126" t="s">
        <v>62</v>
      </c>
    </row>
    <row r="29" spans="2:11" ht="29.25" customHeight="1" x14ac:dyDescent="0.2">
      <c r="B29" s="122"/>
      <c r="C29" s="109" t="s">
        <v>49</v>
      </c>
      <c r="D29" s="109"/>
      <c r="E29" s="110"/>
      <c r="F29" s="127">
        <f>(F11-F28)/F11*100</f>
        <v>66.666666666666657</v>
      </c>
      <c r="G29" s="124" t="s">
        <v>16</v>
      </c>
      <c r="H29" s="125" t="s">
        <v>22</v>
      </c>
      <c r="I29" s="125"/>
      <c r="J29" s="125"/>
      <c r="K29" s="126" t="s">
        <v>63</v>
      </c>
    </row>
    <row r="30" spans="2:11" ht="29.25" customHeight="1" thickBot="1" x14ac:dyDescent="0.25">
      <c r="B30" s="128"/>
      <c r="C30" s="129" t="s">
        <v>50</v>
      </c>
      <c r="D30" s="129"/>
      <c r="E30" s="130"/>
      <c r="F30" s="131">
        <f>F26/8760*100</f>
        <v>20.547945205479451</v>
      </c>
      <c r="G30" s="132" t="s">
        <v>16</v>
      </c>
      <c r="H30" s="133" t="s">
        <v>22</v>
      </c>
      <c r="I30" s="133"/>
      <c r="J30" s="133"/>
      <c r="K30" s="134" t="s">
        <v>80</v>
      </c>
    </row>
    <row r="31" spans="2:11" ht="29.25" customHeight="1" x14ac:dyDescent="0.2"/>
  </sheetData>
  <mergeCells count="37">
    <mergeCell ref="C28:E28"/>
    <mergeCell ref="C29:E29"/>
    <mergeCell ref="C30:E30"/>
    <mergeCell ref="B26:B30"/>
    <mergeCell ref="C10:E10"/>
    <mergeCell ref="B16:B21"/>
    <mergeCell ref="C26:E26"/>
    <mergeCell ref="C19:D19"/>
    <mergeCell ref="C27:E27"/>
    <mergeCell ref="C20:D20"/>
    <mergeCell ref="C21:D21"/>
    <mergeCell ref="B22:B25"/>
    <mergeCell ref="C22:D22"/>
    <mergeCell ref="C23:D23"/>
    <mergeCell ref="C24:D24"/>
    <mergeCell ref="C25:D25"/>
    <mergeCell ref="B11:B15"/>
    <mergeCell ref="C11:E11"/>
    <mergeCell ref="C12:E12"/>
    <mergeCell ref="C13:E13"/>
    <mergeCell ref="C15:E15"/>
    <mergeCell ref="C14:E14"/>
    <mergeCell ref="F3:G3"/>
    <mergeCell ref="H3:J3"/>
    <mergeCell ref="K3:K4"/>
    <mergeCell ref="B4:E4"/>
    <mergeCell ref="F5:G5"/>
    <mergeCell ref="C5:E5"/>
    <mergeCell ref="B3:E3"/>
    <mergeCell ref="F6:G6"/>
    <mergeCell ref="C7:E7"/>
    <mergeCell ref="C16:D16"/>
    <mergeCell ref="C17:D17"/>
    <mergeCell ref="C18:D18"/>
    <mergeCell ref="C6:E6"/>
    <mergeCell ref="C8:E8"/>
    <mergeCell ref="C9:E9"/>
  </mergeCells>
  <printOptions gridLines="1" gridLinesSet="0"/>
  <pageMargins left="0.78740157499999996" right="0.78740157499999996" top="0.984251969" bottom="0.984251969" header="0.51181102300000003" footer="0.51181102300000003"/>
  <pageSetup paperSize="9" scale="50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6bc59df3ceb3305ade2f2934be7d7345">
  <xsd:schema xmlns:xsd="http://www.w3.org/2001/XMLSchema" xmlns:xs="http://www.w3.org/2001/XMLSchema" xmlns:p="http://schemas.microsoft.com/office/2006/metadata/properties" xmlns:ns2="fc332fed-c5bf-4dd8-a0d9-c4ff8c89bac7" targetNamespace="http://schemas.microsoft.com/office/2006/metadata/properties" ma:root="true" ma:fieldsID="2854978c4b91d26a51461222762e0251" ns2:_="">
    <xsd:import namespace="fc332fed-c5bf-4dd8-a0d9-c4ff8c89bac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32fed-c5bf-4dd8-a0d9-c4ff8c89ba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E1B9F-B7AF-4D58-B674-00888CCB66AA}">
  <ds:schemaRefs>
    <ds:schemaRef ds:uri="fc332fed-c5bf-4dd8-a0d9-c4ff8c89bac7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4197CF-B96C-44EF-B223-7172CC3AE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32fed-c5bf-4dd8-a0d9-c4ff8c89b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AB66AB-1DFC-4268-BD2C-CABC371534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Datenerhebung_Bsp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2014-07-28T12:53:34Z</cp:lastPrinted>
  <dcterms:created xsi:type="dcterms:W3CDTF">2001-11-15T10:09:06Z</dcterms:created>
  <dcterms:modified xsi:type="dcterms:W3CDTF">2021-06-04T08:49:56Z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