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80" yWindow="345" windowWidth="7935" windowHeight="3465"/>
  </bookViews>
  <sheets>
    <sheet name="Datenerhebung_Bsp" sheetId="21" r:id="rId1"/>
  </sheets>
  <calcPr calcId="145621"/>
</workbook>
</file>

<file path=xl/calcChain.xml><?xml version="1.0" encoding="utf-8"?>
<calcChain xmlns="http://schemas.openxmlformats.org/spreadsheetml/2006/main">
  <c r="F68" i="21" l="1"/>
  <c r="F66" i="21"/>
  <c r="F58" i="21" l="1"/>
  <c r="F57" i="21"/>
  <c r="F49" i="21"/>
  <c r="F35" i="21"/>
  <c r="F34" i="21"/>
  <c r="F21" i="21"/>
  <c r="F20" i="21"/>
  <c r="E61" i="21" l="1"/>
  <c r="E60" i="21"/>
  <c r="E58" i="21"/>
  <c r="E57" i="21"/>
  <c r="E55" i="21"/>
  <c r="E54" i="21"/>
  <c r="F67" i="21"/>
  <c r="E38" i="21"/>
  <c r="E37" i="21"/>
  <c r="E35" i="21"/>
  <c r="E34" i="21"/>
  <c r="E32" i="21"/>
  <c r="E31" i="21"/>
  <c r="E22" i="21"/>
  <c r="E21" i="21"/>
  <c r="E20" i="21"/>
  <c r="E18" i="21"/>
  <c r="E17" i="21"/>
  <c r="E16" i="21"/>
</calcChain>
</file>

<file path=xl/sharedStrings.xml><?xml version="1.0" encoding="utf-8"?>
<sst xmlns="http://schemas.openxmlformats.org/spreadsheetml/2006/main" count="239" uniqueCount="126">
  <si>
    <t>-</t>
  </si>
  <si>
    <t>1 Datenaufnahme zur Bilanzierung</t>
  </si>
  <si>
    <t>Datenerhebung</t>
  </si>
  <si>
    <t>Datenherkunft (jeweils ankreuzen)</t>
  </si>
  <si>
    <t>Erläuterung Datenherkunft: z.B. Messmethode, Berechnungsweg, Quelle der Annahme</t>
  </si>
  <si>
    <t>Parameter</t>
  </si>
  <si>
    <t>Daten</t>
  </si>
  <si>
    <t>Einheit</t>
  </si>
  <si>
    <t>Berechnung</t>
  </si>
  <si>
    <t>Messung</t>
  </si>
  <si>
    <t>Annahme</t>
  </si>
  <si>
    <t>Biomasse</t>
  </si>
  <si>
    <t>Form</t>
  </si>
  <si>
    <t>Herkunft (Umkreis von)</t>
  </si>
  <si>
    <t>km</t>
  </si>
  <si>
    <t xml:space="preserve">Biomassebedarf im Nennbetrieb </t>
  </si>
  <si>
    <r>
      <t>kg</t>
    </r>
    <r>
      <rPr>
        <vertAlign val="subscript"/>
        <sz val="9"/>
        <rFont val="Arial"/>
        <family val="2"/>
      </rPr>
      <t>TS</t>
    </r>
    <r>
      <rPr>
        <sz val="9"/>
        <rFont val="Arial"/>
        <family val="2"/>
      </rPr>
      <t>/h</t>
    </r>
  </si>
  <si>
    <t>Heizwert</t>
  </si>
  <si>
    <t>Wassergehalt unbehandelte Biomasse</t>
  </si>
  <si>
    <t xml:space="preserve">Wassergehalt vorbehandelte Biomasse </t>
  </si>
  <si>
    <r>
      <t>MJ/kg</t>
    </r>
    <r>
      <rPr>
        <vertAlign val="subscript"/>
        <sz val="9"/>
        <rFont val="Arial"/>
        <family val="2"/>
      </rPr>
      <t>TS</t>
    </r>
  </si>
  <si>
    <t>Ma.-%</t>
  </si>
  <si>
    <t>kW</t>
  </si>
  <si>
    <t>kWh/kg</t>
  </si>
  <si>
    <t>MJ/kg</t>
  </si>
  <si>
    <t>kg/h</t>
  </si>
  <si>
    <t>Wärme</t>
  </si>
  <si>
    <t>Trocknungswärmeleistung</t>
  </si>
  <si>
    <t>Wärmenutzungsgrad</t>
  </si>
  <si>
    <t>%</t>
  </si>
  <si>
    <t>Reststoffe</t>
  </si>
  <si>
    <t xml:space="preserve">Massenstrom der Reststoffe </t>
  </si>
  <si>
    <t>Reststoff 1:</t>
  </si>
  <si>
    <t>Reststoff 2:</t>
  </si>
  <si>
    <t>Massenstrom Brenngas nach Rohgasreinigung</t>
  </si>
  <si>
    <t>MJ/a</t>
  </si>
  <si>
    <t>t/a</t>
  </si>
  <si>
    <t>h</t>
  </si>
  <si>
    <t>Zündöl</t>
  </si>
  <si>
    <t>Druckluft (Vergasungsmittel)</t>
  </si>
  <si>
    <t>RME</t>
  </si>
  <si>
    <r>
      <t xml:space="preserve"> </t>
    </r>
    <r>
      <rPr>
        <sz val="9"/>
        <color rgb="FF0033CC"/>
        <rFont val="Arial"/>
        <family val="2"/>
      </rPr>
      <t>Holzspäne</t>
    </r>
  </si>
  <si>
    <r>
      <t xml:space="preserve"> </t>
    </r>
    <r>
      <rPr>
        <sz val="9"/>
        <color rgb="FF0033CC"/>
        <rFont val="Arial"/>
        <family val="2"/>
      </rPr>
      <t>Koks</t>
    </r>
  </si>
  <si>
    <t>Vergasung</t>
  </si>
  <si>
    <t>BHKW</t>
  </si>
  <si>
    <t xml:space="preserve">aus Prozess 1: </t>
  </si>
  <si>
    <t>aus Prozess 2:</t>
  </si>
  <si>
    <t>Filterstaub</t>
  </si>
  <si>
    <t>RME mit Staub und Teer</t>
  </si>
  <si>
    <t>x</t>
  </si>
  <si>
    <t>Lieferantendaten</t>
  </si>
  <si>
    <t>Analyse externes Labor</t>
  </si>
  <si>
    <t>Literaturangabe Quelle: …</t>
  </si>
  <si>
    <r>
      <t>m³</t>
    </r>
    <r>
      <rPr>
        <vertAlign val="subscript"/>
        <sz val="9"/>
        <rFont val="Arial"/>
        <family val="2"/>
      </rPr>
      <t>N</t>
    </r>
    <r>
      <rPr>
        <sz val="9"/>
        <rFont val="Arial"/>
        <family val="2"/>
      </rPr>
      <t>/h</t>
    </r>
  </si>
  <si>
    <t>Messung der Befüllzyklen des Zündöltanks</t>
  </si>
  <si>
    <t>Messung mit Messblende kontinuierlich</t>
  </si>
  <si>
    <t>Messung über eigenen Zähler</t>
  </si>
  <si>
    <t>Messung bei Entleerung Auffangbehälter</t>
  </si>
  <si>
    <t>Ausschleusung des Kokses bei 250 °C / Messung mit Thermoelement am Aufffangbehälter</t>
  </si>
  <si>
    <t>Berechnung mit gemessenen Temperaturen am Wärmeübertrager</t>
  </si>
  <si>
    <t>Wärmezähler am BHKW</t>
  </si>
  <si>
    <t>Wärmeauskopplung nach Vergaser zur Brennstofftrocknung / eigener Wärmezähler</t>
  </si>
  <si>
    <t>Vorwärmung des Vergasungsmittels / Temperaturmessung Vergasungsmittel</t>
  </si>
  <si>
    <t>Literaturdaten - Quelle: …</t>
  </si>
  <si>
    <t>Füllstandsmessung Auffangbehälter kontinuierlich</t>
  </si>
  <si>
    <t>Berechnung aus Energieinhalt und Massenstrom der Reststoffe</t>
  </si>
  <si>
    <t>Ausschleusung des Filterstaubs bei 150°C / Temperaturmessung im Auffangbehälter</t>
  </si>
  <si>
    <t>Volumenstrom- (Blende) und Konzentrationsmessung am Vergaseraustritt</t>
  </si>
  <si>
    <t>Bilanzierungsrest zwischen Output-/Input-Energiestömen</t>
  </si>
  <si>
    <t>Betriebsstundenzähler</t>
  </si>
  <si>
    <t>g/h</t>
  </si>
  <si>
    <t>Stromzähler</t>
  </si>
  <si>
    <t>Einspeisung in Wärmenetz / eigener Wärmezähler</t>
  </si>
  <si>
    <t>Addition aller gemessenen Wärmeströme, die zur externen Nutzung zur Verfügung stehen</t>
  </si>
  <si>
    <t>Addition aller Verlust (Vergaser, Rohgasreinigung, BHKW)</t>
  </si>
  <si>
    <t>Gasleistung Brenngas</t>
  </si>
  <si>
    <t>Berechnung aus gemessenen Volumenstrom und Zusammensetzung</t>
  </si>
  <si>
    <t>Methanschlupf (BHKW)</t>
  </si>
  <si>
    <t>Nebenprodukte mit Energieinhalt</t>
  </si>
  <si>
    <t>Nebenprodukt 1:</t>
  </si>
  <si>
    <t>Nebenprodukt 2:</t>
  </si>
  <si>
    <t>Massenstrom der Nebenprodukte</t>
  </si>
  <si>
    <t>Berechnung aus gemessenen Biomassemassenstrom (Wägezellen) und Wassergehalt</t>
  </si>
  <si>
    <t>Laboranalyse</t>
  </si>
  <si>
    <t>Berechnung aus Energieinhalt und Massenstrom Hilfsstoffe</t>
  </si>
  <si>
    <t>Berechnung aus Energieinhalt und Massenstrom der Nebenprodukte</t>
  </si>
  <si>
    <t xml:space="preserve">Nennwärme </t>
  </si>
  <si>
    <t>Nutzwärme</t>
  </si>
  <si>
    <t>Verhältnis aus Nutz- und Nennwärme</t>
  </si>
  <si>
    <t>Reststoffe und Energieinhalt</t>
  </si>
  <si>
    <t>Hilfsmittel mit Energieinhalt</t>
  </si>
  <si>
    <t>Hilfsmittel 1:</t>
  </si>
  <si>
    <t>Wärmeleistung</t>
  </si>
  <si>
    <t>Hilfsmittel 2:</t>
  </si>
  <si>
    <t>Hilfsmittel 3:</t>
  </si>
  <si>
    <t>Massenstrom der Hilfsmittel</t>
  </si>
  <si>
    <t>L/h</t>
  </si>
  <si>
    <t>kWh/L</t>
  </si>
  <si>
    <t>Erläuterung Datenherkunft: z. B. Messmethode, Berechnungsweg, Quelle der Annahme</t>
  </si>
  <si>
    <t>Naturbelassen</t>
  </si>
  <si>
    <t>Elektr. Energie</t>
  </si>
  <si>
    <t>Chem. Leistung der Nebenprodukte</t>
  </si>
  <si>
    <t>Therm. Leistung der Nebenprodukte (&gt;20 °C)</t>
  </si>
  <si>
    <t>Nebenprodukte</t>
  </si>
  <si>
    <t xml:space="preserve">Bilanz. Verlustleistung der Gesamtanlage </t>
  </si>
  <si>
    <t xml:space="preserve">Jährlicher Biomasseverbrauch </t>
  </si>
  <si>
    <t>Jährliche Betriebsstunden</t>
  </si>
  <si>
    <t>Produzierte Gesamtnennwärmemenge</t>
  </si>
  <si>
    <t>Produzierte Gesamtstrommenge</t>
  </si>
  <si>
    <t>Nicht bilanz. Verlustleistung der Gesamtanlage</t>
  </si>
  <si>
    <t xml:space="preserve">Therm. Leistung der Reststoffe (&gt;20 °C) </t>
  </si>
  <si>
    <t xml:space="preserve">Chem. Leistung der Reststoffe </t>
  </si>
  <si>
    <t>Sonstige Angaben</t>
  </si>
  <si>
    <t xml:space="preserve">Intern genutzte Wärmeleistung ohne Trocknung </t>
  </si>
  <si>
    <t>Elektr. Nennleistung</t>
  </si>
  <si>
    <t>Chem. Leistung der Hilfsmittel</t>
  </si>
  <si>
    <t>Keine externe thermische Hilfsenergie notwendig</t>
  </si>
  <si>
    <t>Aus Biomasseaufbereitung zur Pelletherstellung / Analyse externes Labor</t>
  </si>
  <si>
    <t>Aus Vergaser Abgabe als Brennstoff an … / Analyse externes Labor</t>
  </si>
  <si>
    <t>Nicht bekannt</t>
  </si>
  <si>
    <t>Tabelle 41 Ausgefülltes Beispiel für den Datenerhebungsbogen Energie- und Stoffbilanz für Biomassevergasungsanlagen</t>
  </si>
  <si>
    <t xml:space="preserve">Hackschnitzel </t>
  </si>
  <si>
    <t>Therm. Bezugsleistung (&gt;20°C)  (Hilfsenergie)</t>
  </si>
  <si>
    <t xml:space="preserve">Elektr. Bezugsleistung der Gesamtanlage (Hilfsenergie) </t>
  </si>
  <si>
    <t>Hilfsmittel</t>
  </si>
  <si>
    <t>Bezugsleistung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</si>
</sst>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color rgb="FF0033CC"/>
      <name val="Arial"/>
      <family val="2"/>
    </font>
    <font>
      <sz val="9"/>
      <color rgb="FF0033CC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10.5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C9E00"/>
        <bgColor indexed="64"/>
      </patternFill>
    </fill>
    <fill>
      <patternFill patternType="solid">
        <fgColor rgb="FFF3C941"/>
        <bgColor indexed="64"/>
      </patternFill>
    </fill>
  </fills>
  <borders count="7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/>
      <right style="thin">
        <color rgb="FF000000"/>
      </right>
      <top style="dashed">
        <color rgb="FF000000"/>
      </top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0" fontId="4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8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5" borderId="73" applyNumberFormat="0" applyFont="0" applyAlignment="0" applyProtection="0"/>
    <xf numFmtId="0" fontId="1" fillId="5" borderId="73" applyNumberFormat="0" applyFont="0" applyAlignment="0" applyProtection="0"/>
    <xf numFmtId="0" fontId="1" fillId="5" borderId="73" applyNumberFormat="0" applyFont="0" applyAlignment="0" applyProtection="0"/>
    <xf numFmtId="0" fontId="1" fillId="5" borderId="7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4" fillId="0" borderId="0" xfId="1"/>
    <xf numFmtId="0" fontId="2" fillId="2" borderId="25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5" fillId="2" borderId="29" xfId="1" applyFont="1" applyFill="1" applyBorder="1" applyAlignment="1">
      <alignment horizontal="right"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8" fillId="2" borderId="29" xfId="1" applyFont="1" applyFill="1" applyBorder="1" applyAlignment="1">
      <alignment horizontal="right" vertical="center" wrapText="1"/>
    </xf>
    <xf numFmtId="0" fontId="2" fillId="2" borderId="40" xfId="1" applyFont="1" applyFill="1" applyBorder="1" applyAlignment="1">
      <alignment horizontal="left" vertical="center" wrapText="1"/>
    </xf>
    <xf numFmtId="164" fontId="5" fillId="2" borderId="29" xfId="1" applyNumberFormat="1" applyFont="1" applyFill="1" applyBorder="1" applyAlignment="1">
      <alignment horizontal="right" vertical="center" wrapText="1"/>
    </xf>
    <xf numFmtId="0" fontId="5" fillId="2" borderId="66" xfId="1" applyFont="1" applyFill="1" applyBorder="1" applyAlignment="1">
      <alignment horizontal="right" vertical="center" wrapText="1"/>
    </xf>
    <xf numFmtId="0" fontId="2" fillId="2" borderId="64" xfId="1" applyFont="1" applyFill="1" applyBorder="1" applyAlignment="1">
      <alignment vertical="center" wrapText="1"/>
    </xf>
    <xf numFmtId="0" fontId="2" fillId="2" borderId="67" xfId="1" applyFont="1" applyFill="1" applyBorder="1" applyAlignment="1">
      <alignment horizontal="center" vertical="center" wrapText="1"/>
    </xf>
    <xf numFmtId="0" fontId="2" fillId="2" borderId="68" xfId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right" vertical="center" wrapText="1"/>
    </xf>
    <xf numFmtId="0" fontId="6" fillId="2" borderId="28" xfId="1" applyFont="1" applyFill="1" applyBorder="1" applyAlignment="1">
      <alignment vertical="center" wrapText="1"/>
    </xf>
    <xf numFmtId="0" fontId="2" fillId="0" borderId="28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5" fillId="2" borderId="43" xfId="1" applyFont="1" applyFill="1" applyBorder="1" applyAlignment="1">
      <alignment horizontal="right" vertical="center" wrapText="1"/>
    </xf>
    <xf numFmtId="0" fontId="2" fillId="2" borderId="41" xfId="1" applyFont="1" applyFill="1" applyBorder="1" applyAlignment="1">
      <alignment vertical="center" wrapText="1"/>
    </xf>
    <xf numFmtId="0" fontId="2" fillId="2" borderId="44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left" vertical="center" wrapText="1"/>
    </xf>
    <xf numFmtId="1" fontId="5" fillId="2" borderId="9" xfId="1" applyNumberFormat="1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28" xfId="1" applyFont="1" applyFill="1" applyBorder="1" applyAlignment="1">
      <alignment vertical="center" wrapText="1"/>
    </xf>
    <xf numFmtId="0" fontId="2" fillId="2" borderId="32" xfId="1" applyFont="1" applyFill="1" applyBorder="1" applyAlignment="1">
      <alignment horizontal="right" vertical="center" wrapText="1"/>
    </xf>
    <xf numFmtId="0" fontId="2" fillId="2" borderId="33" xfId="1" applyFont="1" applyFill="1" applyBorder="1" applyAlignment="1">
      <alignment vertical="center" wrapText="1"/>
    </xf>
    <xf numFmtId="0" fontId="5" fillId="2" borderId="34" xfId="1" applyFont="1" applyFill="1" applyBorder="1" applyAlignment="1">
      <alignment horizontal="right" vertical="center" wrapText="1"/>
    </xf>
    <xf numFmtId="0" fontId="2" fillId="2" borderId="32" xfId="1" applyFont="1" applyFill="1" applyBorder="1" applyAlignment="1">
      <alignment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55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center" wrapText="1"/>
    </xf>
    <xf numFmtId="1" fontId="5" fillId="2" borderId="29" xfId="1" applyNumberFormat="1" applyFont="1" applyFill="1" applyBorder="1" applyAlignment="1">
      <alignment vertical="center" wrapText="1"/>
    </xf>
    <xf numFmtId="0" fontId="4" fillId="0" borderId="0" xfId="1" applyFont="1"/>
    <xf numFmtId="0" fontId="5" fillId="2" borderId="66" xfId="1" applyFont="1" applyFill="1" applyBorder="1" applyAlignment="1">
      <alignment vertical="center" wrapText="1"/>
    </xf>
    <xf numFmtId="0" fontId="2" fillId="2" borderId="65" xfId="1" applyFont="1" applyFill="1" applyBorder="1" applyAlignment="1">
      <alignment horizontal="left" vertical="center" wrapText="1"/>
    </xf>
    <xf numFmtId="0" fontId="2" fillId="2" borderId="42" xfId="1" applyFont="1" applyFill="1" applyBorder="1" applyAlignment="1">
      <alignment vertical="center" wrapText="1"/>
    </xf>
    <xf numFmtId="0" fontId="2" fillId="2" borderId="63" xfId="1" applyFont="1" applyFill="1" applyBorder="1" applyAlignment="1">
      <alignment horizontal="left" vertical="center" wrapText="1"/>
    </xf>
    <xf numFmtId="1" fontId="5" fillId="2" borderId="48" xfId="1" applyNumberFormat="1" applyFont="1" applyFill="1" applyBorder="1" applyAlignment="1">
      <alignment vertical="center" wrapText="1"/>
    </xf>
    <xf numFmtId="0" fontId="2" fillId="2" borderId="58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left" vertical="center" wrapText="1"/>
    </xf>
    <xf numFmtId="1" fontId="5" fillId="2" borderId="71" xfId="1" applyNumberFormat="1" applyFont="1" applyFill="1" applyBorder="1" applyAlignment="1">
      <alignment vertical="center" wrapText="1"/>
    </xf>
    <xf numFmtId="0" fontId="2" fillId="2" borderId="60" xfId="1" applyFont="1" applyFill="1" applyBorder="1" applyAlignment="1">
      <alignment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72" xfId="1" applyFont="1" applyFill="1" applyBorder="1" applyAlignment="1">
      <alignment horizontal="center" vertical="center" wrapText="1"/>
    </xf>
    <xf numFmtId="0" fontId="2" fillId="2" borderId="61" xfId="1" applyFont="1" applyFill="1" applyBorder="1" applyAlignment="1">
      <alignment horizontal="center" vertical="center" wrapText="1"/>
    </xf>
    <xf numFmtId="0" fontId="2" fillId="2" borderId="70" xfId="1" applyFont="1" applyFill="1" applyBorder="1" applyAlignment="1">
      <alignment horizontal="left" vertical="center" wrapText="1"/>
    </xf>
    <xf numFmtId="1" fontId="5" fillId="2" borderId="29" xfId="1" applyNumberFormat="1" applyFont="1" applyFill="1" applyBorder="1" applyAlignment="1">
      <alignment horizontal="right" vertical="center" wrapText="1"/>
    </xf>
    <xf numFmtId="0" fontId="8" fillId="2" borderId="29" xfId="1" applyFont="1" applyFill="1" applyBorder="1" applyAlignment="1">
      <alignment vertical="center" wrapText="1"/>
    </xf>
    <xf numFmtId="0" fontId="5" fillId="2" borderId="29" xfId="1" applyFont="1" applyFill="1" applyBorder="1" applyAlignment="1">
      <alignment vertical="center" wrapText="1"/>
    </xf>
    <xf numFmtId="0" fontId="2" fillId="2" borderId="3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3" fillId="19" borderId="4" xfId="1" applyFont="1" applyFill="1" applyBorder="1" applyAlignment="1">
      <alignment horizontal="center" vertical="center" wrapText="1"/>
    </xf>
    <xf numFmtId="0" fontId="13" fillId="19" borderId="14" xfId="1" applyFont="1" applyFill="1" applyBorder="1" applyAlignment="1">
      <alignment horizontal="center" vertical="center" wrapText="1"/>
    </xf>
    <xf numFmtId="0" fontId="13" fillId="19" borderId="52" xfId="1" applyFont="1" applyFill="1" applyBorder="1" applyAlignment="1">
      <alignment horizontal="center" vertical="center" wrapText="1"/>
    </xf>
    <xf numFmtId="0" fontId="13" fillId="19" borderId="1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4"/>
    </xf>
    <xf numFmtId="0" fontId="14" fillId="0" borderId="0" xfId="0" applyFont="1" applyAlignment="1">
      <alignment vertical="center"/>
    </xf>
    <xf numFmtId="0" fontId="13" fillId="19" borderId="4" xfId="1" applyFont="1" applyFill="1" applyBorder="1" applyAlignment="1">
      <alignment horizontal="center" vertical="center" wrapText="1"/>
    </xf>
    <xf numFmtId="0" fontId="8" fillId="20" borderId="48" xfId="1" applyFont="1" applyFill="1" applyBorder="1" applyAlignment="1">
      <alignment horizontal="right" vertical="center" wrapText="1"/>
    </xf>
    <xf numFmtId="0" fontId="2" fillId="20" borderId="46" xfId="1" applyFont="1" applyFill="1" applyBorder="1" applyAlignment="1">
      <alignment vertical="center" wrapText="1"/>
    </xf>
    <xf numFmtId="0" fontId="2" fillId="20" borderId="49" xfId="1" applyFont="1" applyFill="1" applyBorder="1" applyAlignment="1">
      <alignment horizontal="center" vertical="center" wrapText="1"/>
    </xf>
    <xf numFmtId="0" fontId="2" fillId="20" borderId="46" xfId="1" applyFont="1" applyFill="1" applyBorder="1" applyAlignment="1">
      <alignment horizontal="center" vertical="center" wrapText="1"/>
    </xf>
    <xf numFmtId="0" fontId="2" fillId="20" borderId="50" xfId="1" applyFont="1" applyFill="1" applyBorder="1" applyAlignment="1">
      <alignment horizontal="center" vertical="center" wrapText="1"/>
    </xf>
    <xf numFmtId="0" fontId="2" fillId="20" borderId="51" xfId="1" applyFont="1" applyFill="1" applyBorder="1" applyAlignment="1">
      <alignment horizontal="left" vertical="center" wrapText="1"/>
    </xf>
    <xf numFmtId="0" fontId="5" fillId="20" borderId="29" xfId="1" applyFont="1" applyFill="1" applyBorder="1" applyAlignment="1">
      <alignment horizontal="right" vertical="center" wrapText="1"/>
    </xf>
    <xf numFmtId="0" fontId="2" fillId="20" borderId="27" xfId="1" applyFont="1" applyFill="1" applyBorder="1" applyAlignment="1">
      <alignment vertical="center" wrapText="1"/>
    </xf>
    <xf numFmtId="0" fontId="2" fillId="20" borderId="30" xfId="1" applyFont="1" applyFill="1" applyBorder="1" applyAlignment="1">
      <alignment horizontal="center" vertical="center" wrapText="1"/>
    </xf>
    <xf numFmtId="0" fontId="2" fillId="20" borderId="27" xfId="1" applyFont="1" applyFill="1" applyBorder="1" applyAlignment="1">
      <alignment horizontal="center" vertical="center" wrapText="1"/>
    </xf>
    <xf numFmtId="0" fontId="2" fillId="20" borderId="31" xfId="1" applyFont="1" applyFill="1" applyBorder="1" applyAlignment="1">
      <alignment horizontal="center" vertical="center" wrapText="1"/>
    </xf>
    <xf numFmtId="0" fontId="2" fillId="20" borderId="40" xfId="1" applyFont="1" applyFill="1" applyBorder="1" applyAlignment="1">
      <alignment horizontal="left" vertical="center" wrapText="1"/>
    </xf>
    <xf numFmtId="0" fontId="8" fillId="20" borderId="29" xfId="1" applyFont="1" applyFill="1" applyBorder="1" applyAlignment="1">
      <alignment horizontal="right" vertical="center" wrapText="1"/>
    </xf>
    <xf numFmtId="0" fontId="15" fillId="0" borderId="0" xfId="1" applyFont="1"/>
    <xf numFmtId="0" fontId="8" fillId="2" borderId="3" xfId="1" applyFont="1" applyFill="1" applyBorder="1" applyAlignment="1">
      <alignment vertical="center" wrapText="1"/>
    </xf>
    <xf numFmtId="0" fontId="8" fillId="2" borderId="43" xfId="1" applyFont="1" applyFill="1" applyBorder="1" applyAlignment="1">
      <alignment horizontal="right" vertical="center" wrapText="1"/>
    </xf>
    <xf numFmtId="0" fontId="13" fillId="19" borderId="12" xfId="1" applyFont="1" applyFill="1" applyBorder="1" applyAlignment="1">
      <alignment horizontal="center" vertical="center" wrapText="1"/>
    </xf>
    <xf numFmtId="0" fontId="13" fillId="19" borderId="2" xfId="1" applyFont="1" applyFill="1" applyBorder="1" applyAlignment="1">
      <alignment horizontal="center" vertical="center" wrapText="1"/>
    </xf>
    <xf numFmtId="0" fontId="13" fillId="19" borderId="13" xfId="1" applyFont="1" applyFill="1" applyBorder="1" applyAlignment="1">
      <alignment horizontal="center" vertical="center" wrapText="1"/>
    </xf>
    <xf numFmtId="0" fontId="13" fillId="19" borderId="1" xfId="1" applyFont="1" applyFill="1" applyBorder="1" applyAlignment="1">
      <alignment horizontal="center" vertical="center" wrapText="1"/>
    </xf>
    <xf numFmtId="0" fontId="13" fillId="19" borderId="5" xfId="1" applyFont="1" applyFill="1" applyBorder="1" applyAlignment="1">
      <alignment horizontal="center" vertical="center" wrapText="1"/>
    </xf>
    <xf numFmtId="0" fontId="13" fillId="19" borderId="7" xfId="1" applyFont="1" applyFill="1" applyBorder="1" applyAlignment="1">
      <alignment horizontal="center" vertical="center" wrapText="1"/>
    </xf>
    <xf numFmtId="0" fontId="13" fillId="19" borderId="4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13" fillId="19" borderId="6" xfId="1" applyFont="1" applyFill="1" applyBorder="1" applyAlignment="1">
      <alignment horizontal="left" vertical="center" wrapText="1"/>
    </xf>
    <xf numFmtId="0" fontId="13" fillId="19" borderId="2" xfId="1" applyFont="1" applyFill="1" applyBorder="1" applyAlignment="1">
      <alignment horizontal="left" vertical="center" wrapText="1"/>
    </xf>
    <xf numFmtId="0" fontId="13" fillId="19" borderId="1" xfId="1" applyFont="1" applyFill="1" applyBorder="1" applyAlignment="1">
      <alignment horizontal="left" vertical="center" wrapText="1"/>
    </xf>
    <xf numFmtId="0" fontId="13" fillId="19" borderId="6" xfId="1" applyFont="1" applyFill="1" applyBorder="1" applyAlignment="1">
      <alignment horizontal="center" vertical="center" wrapText="1"/>
    </xf>
    <xf numFmtId="0" fontId="2" fillId="2" borderId="64" xfId="1" applyFont="1" applyFill="1" applyBorder="1" applyAlignment="1">
      <alignment horizontal="left" vertical="center" wrapText="1"/>
    </xf>
    <xf numFmtId="0" fontId="2" fillId="2" borderId="65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2" fillId="20" borderId="46" xfId="1" applyFont="1" applyFill="1" applyBorder="1" applyAlignment="1">
      <alignment horizontal="left" vertical="center" wrapText="1"/>
    </xf>
    <xf numFmtId="0" fontId="2" fillId="20" borderId="47" xfId="1" applyFont="1" applyFill="1" applyBorder="1" applyAlignment="1">
      <alignment horizontal="left" vertical="center" wrapText="1"/>
    </xf>
    <xf numFmtId="0" fontId="2" fillId="20" borderId="27" xfId="1" applyFont="1" applyFill="1" applyBorder="1" applyAlignment="1">
      <alignment horizontal="left" vertical="center" wrapText="1"/>
    </xf>
    <xf numFmtId="0" fontId="2" fillId="20" borderId="28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37" xfId="1" applyFont="1" applyFill="1" applyBorder="1" applyAlignment="1">
      <alignment horizontal="left" vertical="center" wrapText="1"/>
    </xf>
    <xf numFmtId="0" fontId="2" fillId="2" borderId="38" xfId="1" applyFont="1" applyFill="1" applyBorder="1" applyAlignment="1">
      <alignment horizontal="left" vertical="center" wrapText="1"/>
    </xf>
    <xf numFmtId="0" fontId="2" fillId="2" borderId="59" xfId="1" applyFont="1" applyFill="1" applyBorder="1" applyAlignment="1">
      <alignment horizontal="left" vertical="center" wrapText="1"/>
    </xf>
    <xf numFmtId="0" fontId="2" fillId="2" borderId="41" xfId="1" applyFont="1" applyFill="1" applyBorder="1" applyAlignment="1">
      <alignment horizontal="left" vertical="center" wrapText="1"/>
    </xf>
    <xf numFmtId="0" fontId="2" fillId="2" borderId="42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3" fillId="19" borderId="6" xfId="1" applyFont="1" applyFill="1" applyBorder="1" applyAlignment="1">
      <alignment vertical="center" wrapText="1"/>
    </xf>
    <xf numFmtId="0" fontId="13" fillId="19" borderId="2" xfId="1" applyFont="1" applyFill="1" applyBorder="1" applyAlignment="1">
      <alignment vertical="center" wrapText="1"/>
    </xf>
    <xf numFmtId="0" fontId="13" fillId="19" borderId="1" xfId="1" applyFont="1" applyFill="1" applyBorder="1" applyAlignment="1">
      <alignment vertical="center" wrapText="1"/>
    </xf>
    <xf numFmtId="0" fontId="2" fillId="2" borderId="27" xfId="1" applyFont="1" applyFill="1" applyBorder="1" applyAlignment="1">
      <alignment horizontal="right"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28" xfId="1" applyFont="1" applyFill="1" applyBorder="1" applyAlignment="1">
      <alignment vertical="center" wrapText="1"/>
    </xf>
    <xf numFmtId="0" fontId="2" fillId="2" borderId="41" xfId="1" applyFont="1" applyFill="1" applyBorder="1" applyAlignment="1">
      <alignment vertical="center" wrapText="1"/>
    </xf>
    <xf numFmtId="0" fontId="2" fillId="2" borderId="42" xfId="1" applyFont="1" applyFill="1" applyBorder="1" applyAlignment="1">
      <alignment vertical="center" wrapText="1"/>
    </xf>
    <xf numFmtId="0" fontId="2" fillId="20" borderId="22" xfId="1" applyFont="1" applyFill="1" applyBorder="1" applyAlignment="1">
      <alignment horizontal="left" vertical="center" wrapText="1"/>
    </xf>
    <xf numFmtId="0" fontId="2" fillId="20" borderId="23" xfId="1" applyFont="1" applyFill="1" applyBorder="1" applyAlignment="1">
      <alignment horizontal="left" vertical="center" wrapText="1"/>
    </xf>
    <xf numFmtId="0" fontId="2" fillId="2" borderId="46" xfId="1" applyFont="1" applyFill="1" applyBorder="1" applyAlignment="1">
      <alignment vertical="center" wrapText="1"/>
    </xf>
    <xf numFmtId="0" fontId="2" fillId="2" borderId="47" xfId="1" applyFont="1" applyFill="1" applyBorder="1" applyAlignment="1">
      <alignment vertical="center" wrapText="1"/>
    </xf>
    <xf numFmtId="0" fontId="2" fillId="2" borderId="32" xfId="1" applyFont="1" applyFill="1" applyBorder="1" applyAlignment="1">
      <alignment vertical="center" wrapText="1"/>
    </xf>
    <xf numFmtId="0" fontId="2" fillId="2" borderId="33" xfId="1" applyFont="1" applyFill="1" applyBorder="1" applyAlignment="1">
      <alignment vertical="center" wrapText="1"/>
    </xf>
    <xf numFmtId="0" fontId="2" fillId="2" borderId="41" xfId="1" applyFont="1" applyFill="1" applyBorder="1" applyAlignment="1">
      <alignment horizontal="right" vertical="center" wrapText="1"/>
    </xf>
    <xf numFmtId="1" fontId="8" fillId="2" borderId="29" xfId="1" applyNumberFormat="1" applyFont="1" applyFill="1" applyBorder="1" applyAlignment="1">
      <alignment horizontal="right" vertical="center" wrapText="1"/>
    </xf>
    <xf numFmtId="1" fontId="8" fillId="2" borderId="43" xfId="1" applyNumberFormat="1" applyFont="1" applyFill="1" applyBorder="1" applyAlignment="1">
      <alignment vertical="center" wrapText="1"/>
    </xf>
    <xf numFmtId="1" fontId="8" fillId="2" borderId="29" xfId="1" applyNumberFormat="1" applyFont="1" applyFill="1" applyBorder="1" applyAlignment="1">
      <alignment vertical="center" wrapText="1"/>
    </xf>
    <xf numFmtId="164" fontId="8" fillId="2" borderId="29" xfId="1" applyNumberFormat="1" applyFont="1" applyFill="1" applyBorder="1" applyAlignment="1">
      <alignment vertical="center" wrapText="1"/>
    </xf>
  </cellXfs>
  <cellStyles count="56">
    <cellStyle name="20 % - Akzent1 2" xfId="2"/>
    <cellStyle name="20 % - Akzent1 2 2" xfId="3"/>
    <cellStyle name="20 % - Akzent1 3" xfId="4"/>
    <cellStyle name="20 % - Akzent2 2" xfId="5"/>
    <cellStyle name="20 % - Akzent2 2 2" xfId="6"/>
    <cellStyle name="20 % - Akzent2 3" xfId="7"/>
    <cellStyle name="20 % - Akzent3 2" xfId="8"/>
    <cellStyle name="20 % - Akzent3 2 2" xfId="9"/>
    <cellStyle name="20 % - Akzent3 3" xfId="10"/>
    <cellStyle name="20 % - Akzent4 2" xfId="11"/>
    <cellStyle name="20 % - Akzent4 2 2" xfId="12"/>
    <cellStyle name="20 % - Akzent4 3" xfId="13"/>
    <cellStyle name="20 % - Akzent5 2" xfId="14"/>
    <cellStyle name="20 % - Akzent5 2 2" xfId="15"/>
    <cellStyle name="20 % - Akzent5 3" xfId="16"/>
    <cellStyle name="20 % - Akzent6 2" xfId="17"/>
    <cellStyle name="20 % - Akzent6 2 2" xfId="18"/>
    <cellStyle name="20 % - Akzent6 3" xfId="19"/>
    <cellStyle name="40 % - Akzent1 2" xfId="20"/>
    <cellStyle name="40 % - Akzent1 2 2" xfId="21"/>
    <cellStyle name="40 % - Akzent1 3" xfId="22"/>
    <cellStyle name="40 % - Akzent2 2" xfId="23"/>
    <cellStyle name="40 % - Akzent2 2 2" xfId="24"/>
    <cellStyle name="40 % - Akzent2 3" xfId="25"/>
    <cellStyle name="40 % - Akzent3 2" xfId="26"/>
    <cellStyle name="40 % - Akzent3 2 2" xfId="27"/>
    <cellStyle name="40 % - Akzent3 3" xfId="28"/>
    <cellStyle name="40 % - Akzent4 2" xfId="29"/>
    <cellStyle name="40 % - Akzent4 2 2" xfId="30"/>
    <cellStyle name="40 % - Akzent4 3" xfId="31"/>
    <cellStyle name="40 % - Akzent5 2" xfId="32"/>
    <cellStyle name="40 % - Akzent5 2 2" xfId="33"/>
    <cellStyle name="40 % - Akzent5 3" xfId="34"/>
    <cellStyle name="40 % - Akzent6 2" xfId="35"/>
    <cellStyle name="40 % - Akzent6 2 2" xfId="36"/>
    <cellStyle name="40 % - Akzent6 3" xfId="37"/>
    <cellStyle name="Akzent2 2" xfId="38"/>
    <cellStyle name="Euro" xfId="39"/>
    <cellStyle name="Euro 2" xfId="40"/>
    <cellStyle name="Komma 2" xfId="41"/>
    <cellStyle name="Neutral 2" xfId="42"/>
    <cellStyle name="Notiz 2" xfId="43"/>
    <cellStyle name="Notiz 2 2" xfId="44"/>
    <cellStyle name="Notiz 2 2 2" xfId="45"/>
    <cellStyle name="Notiz 2 3" xfId="46"/>
    <cellStyle name="Prozent 2" xfId="47"/>
    <cellStyle name="Prozent 3" xfId="48"/>
    <cellStyle name="Schlecht 2" xfId="49"/>
    <cellStyle name="Standard" xfId="0" builtinId="0"/>
    <cellStyle name="Standard 2" xfId="1"/>
    <cellStyle name="Standard 2 2" xfId="50"/>
    <cellStyle name="Standard 2 2 2" xfId="51"/>
    <cellStyle name="Standard 3" xfId="52"/>
    <cellStyle name="Standard 3 2" xfId="53"/>
    <cellStyle name="Standard 3 2 2" xfId="54"/>
    <cellStyle name="Standard 3 3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C941"/>
      <color rgb="FFFFBD11"/>
      <color rgb="FF0033CC"/>
      <color rgb="FFDC9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Normal="100" workbookViewId="0">
      <selection activeCell="B2" sqref="B2"/>
    </sheetView>
  </sheetViews>
  <sheetFormatPr baseColWidth="10" defaultRowHeight="12.75" x14ac:dyDescent="0.2"/>
  <cols>
    <col min="1" max="1" width="2.7109375" style="1" customWidth="1"/>
    <col min="2" max="2" width="9.7109375" style="50" customWidth="1"/>
    <col min="3" max="3" width="5.140625" style="1" customWidth="1"/>
    <col min="4" max="4" width="17.7109375" style="1" customWidth="1"/>
    <col min="5" max="5" width="36.7109375" style="1" customWidth="1"/>
    <col min="6" max="6" width="9.7109375" style="93" customWidth="1"/>
    <col min="7" max="7" width="7.42578125" style="1" customWidth="1"/>
    <col min="8" max="8" width="12.140625" style="1" customWidth="1"/>
    <col min="9" max="9" width="11.140625" style="1" customWidth="1"/>
    <col min="10" max="10" width="11.42578125" style="1" customWidth="1"/>
    <col min="11" max="11" width="47" style="1" customWidth="1"/>
    <col min="12" max="13" width="11.42578125" style="1"/>
    <col min="14" max="14" width="9.28515625" style="1" customWidth="1"/>
    <col min="15" max="15" width="53.42578125" style="1" customWidth="1"/>
    <col min="16" max="18" width="11.42578125" style="1"/>
    <col min="19" max="19" width="11.28515625" style="1" customWidth="1"/>
    <col min="20" max="20" width="11.42578125" style="1" customWidth="1"/>
    <col min="21" max="21" width="47.42578125" style="1" customWidth="1"/>
    <col min="22" max="16384" width="11.42578125" style="1"/>
  </cols>
  <sheetData>
    <row r="1" spans="2:11" ht="13.5" x14ac:dyDescent="0.2">
      <c r="B1" s="78" t="s">
        <v>120</v>
      </c>
      <c r="C1" s="77"/>
    </row>
    <row r="2" spans="2:11" ht="13.5" thickBot="1" x14ac:dyDescent="0.25"/>
    <row r="3" spans="2:11" ht="15.75" customHeight="1" x14ac:dyDescent="0.2">
      <c r="B3" s="107" t="s">
        <v>1</v>
      </c>
      <c r="C3" s="108"/>
      <c r="D3" s="108"/>
      <c r="E3" s="109"/>
      <c r="F3" s="110" t="s">
        <v>2</v>
      </c>
      <c r="G3" s="97"/>
      <c r="H3" s="96" t="s">
        <v>3</v>
      </c>
      <c r="I3" s="97"/>
      <c r="J3" s="98"/>
      <c r="K3" s="99" t="s">
        <v>98</v>
      </c>
    </row>
    <row r="4" spans="2:11" ht="24" customHeight="1" thickBot="1" x14ac:dyDescent="0.25">
      <c r="B4" s="101" t="s">
        <v>5</v>
      </c>
      <c r="C4" s="102"/>
      <c r="D4" s="102"/>
      <c r="E4" s="100"/>
      <c r="F4" s="79" t="s">
        <v>6</v>
      </c>
      <c r="G4" s="73" t="s">
        <v>7</v>
      </c>
      <c r="H4" s="74" t="s">
        <v>8</v>
      </c>
      <c r="I4" s="75" t="s">
        <v>9</v>
      </c>
      <c r="J4" s="76" t="s">
        <v>10</v>
      </c>
      <c r="K4" s="100"/>
    </row>
    <row r="5" spans="2:11" ht="23.25" customHeight="1" x14ac:dyDescent="0.2">
      <c r="B5" s="123" t="s">
        <v>11</v>
      </c>
      <c r="C5" s="124"/>
      <c r="D5" s="125" t="s">
        <v>12</v>
      </c>
      <c r="E5" s="126"/>
      <c r="F5" s="105" t="s">
        <v>121</v>
      </c>
      <c r="G5" s="106"/>
      <c r="H5" s="2"/>
      <c r="I5" s="3" t="s">
        <v>49</v>
      </c>
      <c r="J5" s="4"/>
      <c r="K5" s="5" t="s">
        <v>99</v>
      </c>
    </row>
    <row r="6" spans="2:11" ht="23.25" customHeight="1" x14ac:dyDescent="0.2">
      <c r="B6" s="115"/>
      <c r="C6" s="116"/>
      <c r="D6" s="103" t="s">
        <v>13</v>
      </c>
      <c r="E6" s="104"/>
      <c r="F6" s="6">
        <v>50</v>
      </c>
      <c r="G6" s="7" t="s">
        <v>14</v>
      </c>
      <c r="H6" s="8"/>
      <c r="I6" s="9"/>
      <c r="J6" s="10" t="s">
        <v>49</v>
      </c>
      <c r="K6" s="11" t="s">
        <v>50</v>
      </c>
    </row>
    <row r="7" spans="2:11" ht="27" customHeight="1" x14ac:dyDescent="0.2">
      <c r="B7" s="115"/>
      <c r="C7" s="116"/>
      <c r="D7" s="103" t="s">
        <v>15</v>
      </c>
      <c r="E7" s="104"/>
      <c r="F7" s="6">
        <v>109</v>
      </c>
      <c r="G7" s="7" t="s">
        <v>16</v>
      </c>
      <c r="H7" s="8" t="s">
        <v>49</v>
      </c>
      <c r="I7" s="9" t="s">
        <v>49</v>
      </c>
      <c r="J7" s="10"/>
      <c r="K7" s="11" t="s">
        <v>82</v>
      </c>
    </row>
    <row r="8" spans="2:11" ht="23.25" customHeight="1" x14ac:dyDescent="0.2">
      <c r="B8" s="115"/>
      <c r="C8" s="116"/>
      <c r="D8" s="103" t="s">
        <v>17</v>
      </c>
      <c r="E8" s="104"/>
      <c r="F8" s="14">
        <v>18.7</v>
      </c>
      <c r="G8" s="7" t="s">
        <v>20</v>
      </c>
      <c r="H8" s="8"/>
      <c r="I8" s="9" t="s">
        <v>49</v>
      </c>
      <c r="J8" s="10"/>
      <c r="K8" s="11" t="s">
        <v>83</v>
      </c>
    </row>
    <row r="9" spans="2:11" ht="23.25" customHeight="1" x14ac:dyDescent="0.2">
      <c r="B9" s="115"/>
      <c r="C9" s="116"/>
      <c r="D9" s="103" t="s">
        <v>18</v>
      </c>
      <c r="E9" s="104"/>
      <c r="F9" s="6">
        <v>30</v>
      </c>
      <c r="G9" s="7" t="s">
        <v>21</v>
      </c>
      <c r="H9" s="8"/>
      <c r="I9" s="9" t="s">
        <v>49</v>
      </c>
      <c r="J9" s="10"/>
      <c r="K9" s="11" t="s">
        <v>83</v>
      </c>
    </row>
    <row r="10" spans="2:11" ht="23.25" customHeight="1" x14ac:dyDescent="0.2">
      <c r="B10" s="115"/>
      <c r="C10" s="116"/>
      <c r="D10" s="111" t="s">
        <v>19</v>
      </c>
      <c r="E10" s="112"/>
      <c r="F10" s="15">
        <v>10</v>
      </c>
      <c r="G10" s="16" t="s">
        <v>21</v>
      </c>
      <c r="H10" s="17"/>
      <c r="I10" s="18" t="s">
        <v>49</v>
      </c>
      <c r="J10" s="19"/>
      <c r="K10" s="11" t="s">
        <v>83</v>
      </c>
    </row>
    <row r="11" spans="2:11" ht="18.75" customHeight="1" x14ac:dyDescent="0.2">
      <c r="B11" s="113" t="s">
        <v>124</v>
      </c>
      <c r="C11" s="114"/>
      <c r="D11" s="119" t="s">
        <v>90</v>
      </c>
      <c r="E11" s="120"/>
      <c r="F11" s="80"/>
      <c r="G11" s="81"/>
      <c r="H11" s="82"/>
      <c r="I11" s="83"/>
      <c r="J11" s="84"/>
      <c r="K11" s="85"/>
    </row>
    <row r="12" spans="2:11" ht="27.75" customHeight="1" x14ac:dyDescent="0.2">
      <c r="B12" s="115"/>
      <c r="C12" s="116"/>
      <c r="D12" s="23" t="s">
        <v>91</v>
      </c>
      <c r="E12" s="24" t="s">
        <v>38</v>
      </c>
      <c r="F12" s="6">
        <v>9.6999999999999993</v>
      </c>
      <c r="G12" s="7" t="s">
        <v>97</v>
      </c>
      <c r="H12" s="8"/>
      <c r="I12" s="9"/>
      <c r="J12" s="10" t="s">
        <v>49</v>
      </c>
      <c r="K12" s="13" t="s">
        <v>52</v>
      </c>
    </row>
    <row r="13" spans="2:11" ht="27.75" customHeight="1" x14ac:dyDescent="0.2">
      <c r="B13" s="115"/>
      <c r="C13" s="116"/>
      <c r="D13" s="23" t="s">
        <v>93</v>
      </c>
      <c r="E13" s="24" t="s">
        <v>40</v>
      </c>
      <c r="F13" s="6">
        <v>9.5</v>
      </c>
      <c r="G13" s="7" t="s">
        <v>97</v>
      </c>
      <c r="H13" s="8"/>
      <c r="I13" s="9"/>
      <c r="J13" s="10" t="s">
        <v>49</v>
      </c>
      <c r="K13" s="13" t="s">
        <v>52</v>
      </c>
    </row>
    <row r="14" spans="2:11" ht="27.75" customHeight="1" x14ac:dyDescent="0.2">
      <c r="B14" s="115"/>
      <c r="C14" s="116"/>
      <c r="D14" s="23" t="s">
        <v>94</v>
      </c>
      <c r="E14" s="24" t="s">
        <v>39</v>
      </c>
      <c r="F14" s="6" t="s">
        <v>0</v>
      </c>
      <c r="G14" s="7" t="s">
        <v>97</v>
      </c>
      <c r="H14" s="8"/>
      <c r="I14" s="9"/>
      <c r="J14" s="10"/>
      <c r="K14" s="13"/>
    </row>
    <row r="15" spans="2:11" ht="18.75" customHeight="1" x14ac:dyDescent="0.2">
      <c r="B15" s="115"/>
      <c r="C15" s="116"/>
      <c r="D15" s="121" t="s">
        <v>95</v>
      </c>
      <c r="E15" s="122"/>
      <c r="F15" s="86"/>
      <c r="G15" s="87"/>
      <c r="H15" s="88"/>
      <c r="I15" s="89"/>
      <c r="J15" s="90"/>
      <c r="K15" s="91"/>
    </row>
    <row r="16" spans="2:11" ht="27.75" customHeight="1" x14ac:dyDescent="0.2">
      <c r="B16" s="115"/>
      <c r="C16" s="116"/>
      <c r="D16" s="23" t="s">
        <v>91</v>
      </c>
      <c r="E16" s="25" t="str">
        <f>E12</f>
        <v>Zündöl</v>
      </c>
      <c r="F16" s="6">
        <v>2</v>
      </c>
      <c r="G16" s="7" t="s">
        <v>96</v>
      </c>
      <c r="H16" s="8"/>
      <c r="I16" s="9" t="s">
        <v>49</v>
      </c>
      <c r="J16" s="10"/>
      <c r="K16" s="13" t="s">
        <v>54</v>
      </c>
    </row>
    <row r="17" spans="2:11" ht="27.75" customHeight="1" x14ac:dyDescent="0.2">
      <c r="B17" s="115"/>
      <c r="C17" s="116"/>
      <c r="D17" s="23" t="s">
        <v>93</v>
      </c>
      <c r="E17" s="25" t="str">
        <f>E13</f>
        <v>RME</v>
      </c>
      <c r="F17" s="6">
        <v>5</v>
      </c>
      <c r="G17" s="7" t="s">
        <v>96</v>
      </c>
      <c r="H17" s="8"/>
      <c r="I17" s="9" t="s">
        <v>49</v>
      </c>
      <c r="J17" s="10"/>
      <c r="K17" s="13"/>
    </row>
    <row r="18" spans="2:11" ht="27.75" customHeight="1" x14ac:dyDescent="0.2">
      <c r="B18" s="115"/>
      <c r="C18" s="116"/>
      <c r="D18" s="23" t="s">
        <v>94</v>
      </c>
      <c r="E18" s="25" t="str">
        <f>E14</f>
        <v>Druckluft (Vergasungsmittel)</v>
      </c>
      <c r="F18" s="6">
        <v>121.5</v>
      </c>
      <c r="G18" s="7" t="s">
        <v>53</v>
      </c>
      <c r="H18" s="8"/>
      <c r="I18" s="9" t="s">
        <v>49</v>
      </c>
      <c r="J18" s="10"/>
      <c r="K18" s="11" t="s">
        <v>55</v>
      </c>
    </row>
    <row r="19" spans="2:11" ht="20.25" customHeight="1" x14ac:dyDescent="0.2">
      <c r="B19" s="115"/>
      <c r="C19" s="116"/>
      <c r="D19" s="121" t="s">
        <v>115</v>
      </c>
      <c r="E19" s="122"/>
      <c r="F19" s="92"/>
      <c r="G19" s="87"/>
      <c r="H19" s="88"/>
      <c r="I19" s="89"/>
      <c r="J19" s="90"/>
      <c r="K19" s="91"/>
    </row>
    <row r="20" spans="2:11" ht="27.75" customHeight="1" x14ac:dyDescent="0.2">
      <c r="B20" s="115"/>
      <c r="C20" s="116"/>
      <c r="D20" s="23" t="s">
        <v>91</v>
      </c>
      <c r="E20" s="25" t="str">
        <f>E12</f>
        <v>Zündöl</v>
      </c>
      <c r="F20" s="153">
        <f>F12*F16</f>
        <v>19.399999999999999</v>
      </c>
      <c r="G20" s="7" t="s">
        <v>22</v>
      </c>
      <c r="H20" s="8" t="s">
        <v>49</v>
      </c>
      <c r="I20" s="9"/>
      <c r="J20" s="10"/>
      <c r="K20" s="127" t="s">
        <v>84</v>
      </c>
    </row>
    <row r="21" spans="2:11" ht="27.75" customHeight="1" x14ac:dyDescent="0.2">
      <c r="B21" s="115"/>
      <c r="C21" s="116"/>
      <c r="D21" s="23" t="s">
        <v>93</v>
      </c>
      <c r="E21" s="25" t="str">
        <f t="shared" ref="E21:E22" si="0">E13</f>
        <v>RME</v>
      </c>
      <c r="F21" s="153">
        <f>F13*F17</f>
        <v>47.5</v>
      </c>
      <c r="G21" s="7" t="s">
        <v>22</v>
      </c>
      <c r="H21" s="8" t="s">
        <v>49</v>
      </c>
      <c r="I21" s="9"/>
      <c r="J21" s="10"/>
      <c r="K21" s="128"/>
    </row>
    <row r="22" spans="2:11" ht="27.75" customHeight="1" x14ac:dyDescent="0.2">
      <c r="B22" s="115"/>
      <c r="C22" s="116"/>
      <c r="D22" s="23" t="s">
        <v>94</v>
      </c>
      <c r="E22" s="26" t="str">
        <f t="shared" si="0"/>
        <v>Druckluft (Vergasungsmittel)</v>
      </c>
      <c r="F22" s="12" t="s">
        <v>0</v>
      </c>
      <c r="G22" s="7" t="s">
        <v>22</v>
      </c>
      <c r="H22" s="8"/>
      <c r="I22" s="9"/>
      <c r="J22" s="10"/>
      <c r="K22" s="129"/>
    </row>
    <row r="23" spans="2:11" ht="20.25" customHeight="1" x14ac:dyDescent="0.2">
      <c r="B23" s="115"/>
      <c r="C23" s="116"/>
      <c r="D23" s="121" t="s">
        <v>125</v>
      </c>
      <c r="E23" s="121"/>
      <c r="F23" s="121"/>
      <c r="G23" s="121"/>
      <c r="H23" s="121"/>
      <c r="I23" s="121"/>
      <c r="J23" s="121"/>
      <c r="K23" s="122"/>
    </row>
    <row r="24" spans="2:11" ht="27.75" customHeight="1" x14ac:dyDescent="0.2">
      <c r="B24" s="115"/>
      <c r="C24" s="116"/>
      <c r="D24" s="103" t="s">
        <v>122</v>
      </c>
      <c r="E24" s="104"/>
      <c r="F24" s="6" t="s">
        <v>0</v>
      </c>
      <c r="G24" s="7" t="s">
        <v>22</v>
      </c>
      <c r="H24" s="8"/>
      <c r="I24" s="9"/>
      <c r="J24" s="10"/>
      <c r="K24" s="11" t="s">
        <v>116</v>
      </c>
    </row>
    <row r="25" spans="2:11" ht="27.75" customHeight="1" x14ac:dyDescent="0.2">
      <c r="B25" s="117"/>
      <c r="C25" s="118"/>
      <c r="D25" s="130" t="s">
        <v>123</v>
      </c>
      <c r="E25" s="131"/>
      <c r="F25" s="27">
        <v>22</v>
      </c>
      <c r="G25" s="28" t="s">
        <v>22</v>
      </c>
      <c r="H25" s="29"/>
      <c r="I25" s="30" t="s">
        <v>49</v>
      </c>
      <c r="J25" s="31"/>
      <c r="K25" s="32" t="s">
        <v>56</v>
      </c>
    </row>
    <row r="26" spans="2:11" ht="15.75" customHeight="1" x14ac:dyDescent="0.2">
      <c r="B26" s="132" t="s">
        <v>100</v>
      </c>
      <c r="C26" s="133"/>
      <c r="D26" s="134" t="s">
        <v>114</v>
      </c>
      <c r="E26" s="135"/>
      <c r="F26" s="33">
        <v>112</v>
      </c>
      <c r="G26" s="34" t="s">
        <v>22</v>
      </c>
      <c r="H26" s="35"/>
      <c r="I26" s="36" t="s">
        <v>49</v>
      </c>
      <c r="J26" s="37"/>
      <c r="K26" s="38" t="s">
        <v>71</v>
      </c>
    </row>
    <row r="27" spans="2:11" ht="21" customHeight="1" x14ac:dyDescent="0.2">
      <c r="B27" s="115" t="s">
        <v>103</v>
      </c>
      <c r="C27" s="116"/>
      <c r="D27" s="119" t="s">
        <v>78</v>
      </c>
      <c r="E27" s="119"/>
      <c r="F27" s="119"/>
      <c r="G27" s="119"/>
      <c r="H27" s="119"/>
      <c r="I27" s="119"/>
      <c r="J27" s="119"/>
      <c r="K27" s="120"/>
    </row>
    <row r="28" spans="2:11" ht="27" customHeight="1" x14ac:dyDescent="0.2">
      <c r="B28" s="115"/>
      <c r="C28" s="116"/>
      <c r="D28" s="23" t="s">
        <v>79</v>
      </c>
      <c r="E28" s="39" t="s">
        <v>41</v>
      </c>
      <c r="F28" s="6">
        <v>4</v>
      </c>
      <c r="G28" s="7" t="s">
        <v>23</v>
      </c>
      <c r="H28" s="8"/>
      <c r="I28" s="9" t="s">
        <v>49</v>
      </c>
      <c r="J28" s="10"/>
      <c r="K28" s="13" t="s">
        <v>117</v>
      </c>
    </row>
    <row r="29" spans="2:11" ht="29.25" customHeight="1" x14ac:dyDescent="0.2">
      <c r="B29" s="115"/>
      <c r="C29" s="116"/>
      <c r="D29" s="23" t="s">
        <v>80</v>
      </c>
      <c r="E29" s="39" t="s">
        <v>42</v>
      </c>
      <c r="F29" s="6">
        <v>31</v>
      </c>
      <c r="G29" s="7" t="s">
        <v>24</v>
      </c>
      <c r="H29" s="8"/>
      <c r="I29" s="9" t="s">
        <v>49</v>
      </c>
      <c r="J29" s="10"/>
      <c r="K29" s="13" t="s">
        <v>118</v>
      </c>
    </row>
    <row r="30" spans="2:11" ht="19.5" customHeight="1" x14ac:dyDescent="0.2">
      <c r="B30" s="115"/>
      <c r="C30" s="116"/>
      <c r="D30" s="121" t="s">
        <v>81</v>
      </c>
      <c r="E30" s="121"/>
      <c r="F30" s="121"/>
      <c r="G30" s="121"/>
      <c r="H30" s="121"/>
      <c r="I30" s="121"/>
      <c r="J30" s="121"/>
      <c r="K30" s="122"/>
    </row>
    <row r="31" spans="2:11" ht="29.25" customHeight="1" x14ac:dyDescent="0.2">
      <c r="B31" s="115"/>
      <c r="C31" s="116"/>
      <c r="D31" s="23" t="s">
        <v>79</v>
      </c>
      <c r="E31" s="39" t="str">
        <f>E28</f>
        <v xml:space="preserve"> Holzspäne</v>
      </c>
      <c r="F31" s="6">
        <v>10</v>
      </c>
      <c r="G31" s="7" t="s">
        <v>25</v>
      </c>
      <c r="H31" s="8"/>
      <c r="I31" s="9" t="s">
        <v>49</v>
      </c>
      <c r="J31" s="10"/>
      <c r="K31" s="13" t="s">
        <v>57</v>
      </c>
    </row>
    <row r="32" spans="2:11" ht="29.25" customHeight="1" x14ac:dyDescent="0.2">
      <c r="B32" s="115"/>
      <c r="C32" s="116"/>
      <c r="D32" s="23" t="s">
        <v>80</v>
      </c>
      <c r="E32" s="39" t="str">
        <f>E29</f>
        <v xml:space="preserve"> Koks</v>
      </c>
      <c r="F32" s="6">
        <v>3.5</v>
      </c>
      <c r="G32" s="7" t="s">
        <v>25</v>
      </c>
      <c r="H32" s="8"/>
      <c r="I32" s="9" t="s">
        <v>49</v>
      </c>
      <c r="J32" s="10"/>
      <c r="K32" s="13" t="s">
        <v>57</v>
      </c>
    </row>
    <row r="33" spans="1:11" ht="21" customHeight="1" x14ac:dyDescent="0.2">
      <c r="B33" s="115"/>
      <c r="C33" s="116"/>
      <c r="D33" s="121" t="s">
        <v>101</v>
      </c>
      <c r="E33" s="121"/>
      <c r="F33" s="121"/>
      <c r="G33" s="121"/>
      <c r="H33" s="121"/>
      <c r="I33" s="121"/>
      <c r="J33" s="121"/>
      <c r="K33" s="122"/>
    </row>
    <row r="34" spans="1:11" ht="29.25" customHeight="1" x14ac:dyDescent="0.2">
      <c r="B34" s="115"/>
      <c r="C34" s="116"/>
      <c r="D34" s="23" t="s">
        <v>79</v>
      </c>
      <c r="E34" s="39" t="str">
        <f>E28</f>
        <v xml:space="preserve"> Holzspäne</v>
      </c>
      <c r="F34" s="12">
        <f>F28*F31</f>
        <v>40</v>
      </c>
      <c r="G34" s="7" t="s">
        <v>22</v>
      </c>
      <c r="H34" s="8" t="s">
        <v>49</v>
      </c>
      <c r="I34" s="9"/>
      <c r="J34" s="10"/>
      <c r="K34" s="127" t="s">
        <v>85</v>
      </c>
    </row>
    <row r="35" spans="1:11" ht="29.25" customHeight="1" x14ac:dyDescent="0.2">
      <c r="B35" s="115"/>
      <c r="C35" s="116"/>
      <c r="D35" s="23" t="s">
        <v>80</v>
      </c>
      <c r="E35" s="39" t="str">
        <f>E29</f>
        <v xml:space="preserve"> Koks</v>
      </c>
      <c r="F35" s="153">
        <f>(F29*1000000)*(F32/60/60)/1000</f>
        <v>30.138888888888886</v>
      </c>
      <c r="G35" s="7" t="s">
        <v>22</v>
      </c>
      <c r="H35" s="8" t="s">
        <v>49</v>
      </c>
      <c r="I35" s="9"/>
      <c r="J35" s="10"/>
      <c r="K35" s="129"/>
    </row>
    <row r="36" spans="1:11" ht="20.25" customHeight="1" x14ac:dyDescent="0.2">
      <c r="B36" s="115"/>
      <c r="C36" s="116"/>
      <c r="D36" s="121" t="s">
        <v>102</v>
      </c>
      <c r="E36" s="121"/>
      <c r="F36" s="121"/>
      <c r="G36" s="121"/>
      <c r="H36" s="121"/>
      <c r="I36" s="121"/>
      <c r="J36" s="121"/>
      <c r="K36" s="122"/>
    </row>
    <row r="37" spans="1:11" ht="29.25" customHeight="1" x14ac:dyDescent="0.2">
      <c r="B37" s="115"/>
      <c r="C37" s="116"/>
      <c r="D37" s="23" t="s">
        <v>79</v>
      </c>
      <c r="E37" s="39" t="str">
        <f>E28</f>
        <v xml:space="preserve"> Holzspäne</v>
      </c>
      <c r="F37" s="12" t="s">
        <v>0</v>
      </c>
      <c r="G37" s="7" t="s">
        <v>22</v>
      </c>
      <c r="H37" s="8"/>
      <c r="I37" s="9"/>
      <c r="J37" s="10"/>
      <c r="K37" s="13"/>
    </row>
    <row r="38" spans="1:11" ht="29.25" customHeight="1" thickBot="1" x14ac:dyDescent="0.25">
      <c r="B38" s="136"/>
      <c r="C38" s="137"/>
      <c r="D38" s="40" t="s">
        <v>80</v>
      </c>
      <c r="E38" s="41" t="str">
        <f>E29</f>
        <v xml:space="preserve"> Koks</v>
      </c>
      <c r="F38" s="42">
        <v>10</v>
      </c>
      <c r="G38" s="43" t="s">
        <v>22</v>
      </c>
      <c r="H38" s="44"/>
      <c r="I38" s="45" t="s">
        <v>49</v>
      </c>
      <c r="J38" s="46"/>
      <c r="K38" s="47" t="s">
        <v>58</v>
      </c>
    </row>
    <row r="39" spans="1:11" ht="15.75" customHeight="1" thickBot="1" x14ac:dyDescent="0.25">
      <c r="B39" s="48"/>
      <c r="C39" s="48"/>
      <c r="D39" s="48"/>
      <c r="E39" s="48"/>
      <c r="F39" s="94"/>
      <c r="G39" s="48"/>
      <c r="H39" s="48"/>
      <c r="I39" s="48"/>
      <c r="J39" s="48"/>
      <c r="K39" s="48"/>
    </row>
    <row r="40" spans="1:11" ht="15.75" customHeight="1" x14ac:dyDescent="0.2">
      <c r="B40" s="138" t="s">
        <v>1</v>
      </c>
      <c r="C40" s="139"/>
      <c r="D40" s="139"/>
      <c r="E40" s="140"/>
      <c r="F40" s="110" t="s">
        <v>2</v>
      </c>
      <c r="G40" s="97"/>
      <c r="H40" s="96" t="s">
        <v>3</v>
      </c>
      <c r="I40" s="97"/>
      <c r="J40" s="98"/>
      <c r="K40" s="99" t="s">
        <v>4</v>
      </c>
    </row>
    <row r="41" spans="1:11" ht="17.25" customHeight="1" thickBot="1" x14ac:dyDescent="0.25">
      <c r="B41" s="101" t="s">
        <v>5</v>
      </c>
      <c r="C41" s="102"/>
      <c r="D41" s="102"/>
      <c r="E41" s="100"/>
      <c r="F41" s="79" t="s">
        <v>6</v>
      </c>
      <c r="G41" s="73" t="s">
        <v>7</v>
      </c>
      <c r="H41" s="74" t="s">
        <v>8</v>
      </c>
      <c r="I41" s="75" t="s">
        <v>9</v>
      </c>
      <c r="J41" s="76" t="s">
        <v>10</v>
      </c>
      <c r="K41" s="100"/>
    </row>
    <row r="42" spans="1:11" ht="21" customHeight="1" x14ac:dyDescent="0.2">
      <c r="B42" s="123" t="s">
        <v>26</v>
      </c>
      <c r="C42" s="146" t="s">
        <v>92</v>
      </c>
      <c r="D42" s="146"/>
      <c r="E42" s="146"/>
      <c r="F42" s="146"/>
      <c r="G42" s="146"/>
      <c r="H42" s="146"/>
      <c r="I42" s="146"/>
      <c r="J42" s="146"/>
      <c r="K42" s="147"/>
    </row>
    <row r="43" spans="1:11" ht="28.5" customHeight="1" x14ac:dyDescent="0.2">
      <c r="B43" s="115"/>
      <c r="C43" s="141" t="s">
        <v>45</v>
      </c>
      <c r="D43" s="141"/>
      <c r="E43" s="24" t="s">
        <v>43</v>
      </c>
      <c r="F43" s="49">
        <v>56</v>
      </c>
      <c r="G43" s="7" t="s">
        <v>22</v>
      </c>
      <c r="H43" s="8" t="s">
        <v>49</v>
      </c>
      <c r="I43" s="9"/>
      <c r="J43" s="10"/>
      <c r="K43" s="13" t="s">
        <v>59</v>
      </c>
    </row>
    <row r="44" spans="1:11" ht="28.5" customHeight="1" x14ac:dyDescent="0.2">
      <c r="B44" s="115"/>
      <c r="C44" s="141" t="s">
        <v>46</v>
      </c>
      <c r="D44" s="141"/>
      <c r="E44" s="24" t="s">
        <v>44</v>
      </c>
      <c r="F44" s="49">
        <v>227</v>
      </c>
      <c r="G44" s="7" t="s">
        <v>22</v>
      </c>
      <c r="H44" s="8"/>
      <c r="I44" s="9" t="s">
        <v>49</v>
      </c>
      <c r="J44" s="10"/>
      <c r="K44" s="13" t="s">
        <v>60</v>
      </c>
    </row>
    <row r="45" spans="1:11" ht="28.5" customHeight="1" x14ac:dyDescent="0.2">
      <c r="B45" s="115"/>
      <c r="C45" s="142" t="s">
        <v>27</v>
      </c>
      <c r="D45" s="142"/>
      <c r="E45" s="143"/>
      <c r="F45" s="49">
        <v>28</v>
      </c>
      <c r="G45" s="7" t="s">
        <v>22</v>
      </c>
      <c r="H45" s="8"/>
      <c r="I45" s="9" t="s">
        <v>49</v>
      </c>
      <c r="J45" s="10"/>
      <c r="K45" s="11" t="s">
        <v>61</v>
      </c>
    </row>
    <row r="46" spans="1:11" ht="28.5" customHeight="1" x14ac:dyDescent="0.2">
      <c r="B46" s="115"/>
      <c r="C46" s="142" t="s">
        <v>86</v>
      </c>
      <c r="D46" s="142"/>
      <c r="E46" s="143"/>
      <c r="F46" s="49">
        <v>227</v>
      </c>
      <c r="G46" s="7" t="s">
        <v>22</v>
      </c>
      <c r="H46" s="8" t="s">
        <v>49</v>
      </c>
      <c r="I46" s="9"/>
      <c r="J46" s="10"/>
      <c r="K46" s="11" t="s">
        <v>73</v>
      </c>
    </row>
    <row r="47" spans="1:11" ht="28.5" customHeight="1" x14ac:dyDescent="0.2">
      <c r="B47" s="115"/>
      <c r="C47" s="142" t="s">
        <v>113</v>
      </c>
      <c r="D47" s="142"/>
      <c r="E47" s="143"/>
      <c r="F47" s="49">
        <v>56</v>
      </c>
      <c r="G47" s="7" t="s">
        <v>22</v>
      </c>
      <c r="H47" s="8"/>
      <c r="I47" s="9" t="s">
        <v>49</v>
      </c>
      <c r="J47" s="10"/>
      <c r="K47" s="11" t="s">
        <v>62</v>
      </c>
    </row>
    <row r="48" spans="1:11" ht="28.5" customHeight="1" x14ac:dyDescent="0.2">
      <c r="A48" s="50"/>
      <c r="B48" s="115"/>
      <c r="C48" s="103" t="s">
        <v>87</v>
      </c>
      <c r="D48" s="103"/>
      <c r="E48" s="104"/>
      <c r="F48" s="51">
        <v>170</v>
      </c>
      <c r="G48" s="16" t="s">
        <v>22</v>
      </c>
      <c r="H48" s="17"/>
      <c r="I48" s="18" t="s">
        <v>49</v>
      </c>
      <c r="J48" s="19"/>
      <c r="K48" s="52" t="s">
        <v>72</v>
      </c>
    </row>
    <row r="49" spans="2:11" ht="28.5" customHeight="1" x14ac:dyDescent="0.2">
      <c r="B49" s="115"/>
      <c r="C49" s="144" t="s">
        <v>28</v>
      </c>
      <c r="D49" s="144"/>
      <c r="E49" s="145"/>
      <c r="F49" s="154">
        <f>F48/F46*100</f>
        <v>74.889867841409696</v>
      </c>
      <c r="G49" s="28" t="s">
        <v>29</v>
      </c>
      <c r="H49" s="29" t="s">
        <v>49</v>
      </c>
      <c r="I49" s="30"/>
      <c r="J49" s="31"/>
      <c r="K49" s="32" t="s">
        <v>88</v>
      </c>
    </row>
    <row r="50" spans="2:11" ht="20.25" customHeight="1" x14ac:dyDescent="0.2">
      <c r="B50" s="113" t="s">
        <v>30</v>
      </c>
      <c r="C50" s="119" t="s">
        <v>89</v>
      </c>
      <c r="D50" s="119"/>
      <c r="E50" s="119"/>
      <c r="F50" s="119"/>
      <c r="G50" s="119"/>
      <c r="H50" s="119"/>
      <c r="I50" s="119"/>
      <c r="J50" s="119"/>
      <c r="K50" s="120"/>
    </row>
    <row r="51" spans="2:11" ht="24.75" customHeight="1" x14ac:dyDescent="0.2">
      <c r="B51" s="115"/>
      <c r="C51" s="141" t="s">
        <v>32</v>
      </c>
      <c r="D51" s="141"/>
      <c r="E51" s="24" t="s">
        <v>47</v>
      </c>
      <c r="F51" s="66">
        <v>24</v>
      </c>
      <c r="G51" s="7" t="s">
        <v>24</v>
      </c>
      <c r="H51" s="8"/>
      <c r="I51" s="9" t="s">
        <v>49</v>
      </c>
      <c r="J51" s="10"/>
      <c r="K51" s="13" t="s">
        <v>51</v>
      </c>
    </row>
    <row r="52" spans="2:11" ht="24.75" customHeight="1" x14ac:dyDescent="0.2">
      <c r="B52" s="115"/>
      <c r="C52" s="141" t="s">
        <v>33</v>
      </c>
      <c r="D52" s="141"/>
      <c r="E52" s="24" t="s">
        <v>48</v>
      </c>
      <c r="F52" s="66">
        <v>12</v>
      </c>
      <c r="G52" s="7" t="s">
        <v>97</v>
      </c>
      <c r="H52" s="8"/>
      <c r="I52" s="9"/>
      <c r="J52" s="10" t="s">
        <v>49</v>
      </c>
      <c r="K52" s="13" t="s">
        <v>63</v>
      </c>
    </row>
    <row r="53" spans="2:11" ht="18.75" customHeight="1" x14ac:dyDescent="0.2">
      <c r="B53" s="115"/>
      <c r="C53" s="121" t="s">
        <v>31</v>
      </c>
      <c r="D53" s="121"/>
      <c r="E53" s="121"/>
      <c r="F53" s="121"/>
      <c r="G53" s="121"/>
      <c r="H53" s="121"/>
      <c r="I53" s="121"/>
      <c r="J53" s="121"/>
      <c r="K53" s="122"/>
    </row>
    <row r="54" spans="2:11" ht="24.75" customHeight="1" x14ac:dyDescent="0.2">
      <c r="B54" s="115"/>
      <c r="C54" s="141" t="s">
        <v>32</v>
      </c>
      <c r="D54" s="141"/>
      <c r="E54" s="39" t="str">
        <f>E51</f>
        <v>Filterstaub</v>
      </c>
      <c r="F54" s="66">
        <v>1.5</v>
      </c>
      <c r="G54" s="7" t="s">
        <v>25</v>
      </c>
      <c r="H54" s="8"/>
      <c r="I54" s="9" t="s">
        <v>49</v>
      </c>
      <c r="J54" s="10"/>
      <c r="K54" s="13" t="s">
        <v>64</v>
      </c>
    </row>
    <row r="55" spans="2:11" ht="24.75" customHeight="1" x14ac:dyDescent="0.2">
      <c r="B55" s="115"/>
      <c r="C55" s="141" t="s">
        <v>33</v>
      </c>
      <c r="D55" s="141"/>
      <c r="E55" s="39" t="str">
        <f>E52</f>
        <v>RME mit Staub und Teer</v>
      </c>
      <c r="F55" s="66">
        <v>6.5</v>
      </c>
      <c r="G55" s="7" t="s">
        <v>96</v>
      </c>
      <c r="H55" s="8"/>
      <c r="I55" s="9" t="s">
        <v>49</v>
      </c>
      <c r="J55" s="10"/>
      <c r="K55" s="13" t="s">
        <v>57</v>
      </c>
    </row>
    <row r="56" spans="2:11" ht="20.25" customHeight="1" x14ac:dyDescent="0.2">
      <c r="B56" s="115"/>
      <c r="C56" s="121" t="s">
        <v>111</v>
      </c>
      <c r="D56" s="121"/>
      <c r="E56" s="121"/>
      <c r="F56" s="121"/>
      <c r="G56" s="121"/>
      <c r="H56" s="121"/>
      <c r="I56" s="121"/>
      <c r="J56" s="121"/>
      <c r="K56" s="122"/>
    </row>
    <row r="57" spans="2:11" ht="24.75" customHeight="1" x14ac:dyDescent="0.2">
      <c r="B57" s="115"/>
      <c r="C57" s="141" t="s">
        <v>32</v>
      </c>
      <c r="D57" s="141"/>
      <c r="E57" s="39" t="str">
        <f>E51</f>
        <v>Filterstaub</v>
      </c>
      <c r="F57" s="65">
        <f>(F51*1000000)*(F54/60/60)/1000</f>
        <v>10</v>
      </c>
      <c r="G57" s="7" t="s">
        <v>22</v>
      </c>
      <c r="H57" s="8" t="s">
        <v>49</v>
      </c>
      <c r="I57" s="9"/>
      <c r="J57" s="10"/>
      <c r="K57" s="127" t="s">
        <v>65</v>
      </c>
    </row>
    <row r="58" spans="2:11" ht="24.75" customHeight="1" x14ac:dyDescent="0.2">
      <c r="B58" s="115"/>
      <c r="C58" s="141" t="s">
        <v>33</v>
      </c>
      <c r="D58" s="141"/>
      <c r="E58" s="39" t="str">
        <f>E52</f>
        <v>RME mit Staub und Teer</v>
      </c>
      <c r="F58" s="155">
        <f>F52*F55</f>
        <v>78</v>
      </c>
      <c r="G58" s="7" t="s">
        <v>22</v>
      </c>
      <c r="H58" s="8" t="s">
        <v>49</v>
      </c>
      <c r="I58" s="9"/>
      <c r="J58" s="10"/>
      <c r="K58" s="129"/>
    </row>
    <row r="59" spans="2:11" ht="18" customHeight="1" x14ac:dyDescent="0.2">
      <c r="B59" s="115"/>
      <c r="C59" s="121" t="s">
        <v>110</v>
      </c>
      <c r="D59" s="121"/>
      <c r="E59" s="121"/>
      <c r="F59" s="121"/>
      <c r="G59" s="121"/>
      <c r="H59" s="121"/>
      <c r="I59" s="121"/>
      <c r="J59" s="121"/>
      <c r="K59" s="122"/>
    </row>
    <row r="60" spans="2:11" ht="24.75" customHeight="1" x14ac:dyDescent="0.2">
      <c r="B60" s="115"/>
      <c r="C60" s="141" t="s">
        <v>32</v>
      </c>
      <c r="D60" s="141"/>
      <c r="E60" s="39" t="str">
        <f>E51</f>
        <v>Filterstaub</v>
      </c>
      <c r="F60" s="66">
        <v>14</v>
      </c>
      <c r="G60" s="7" t="s">
        <v>22</v>
      </c>
      <c r="H60" s="8"/>
      <c r="I60" s="9" t="s">
        <v>49</v>
      </c>
      <c r="J60" s="10"/>
      <c r="K60" s="13" t="s">
        <v>66</v>
      </c>
    </row>
    <row r="61" spans="2:11" ht="24.75" customHeight="1" x14ac:dyDescent="0.2">
      <c r="B61" s="117"/>
      <c r="C61" s="152" t="s">
        <v>33</v>
      </c>
      <c r="D61" s="152"/>
      <c r="E61" s="53" t="str">
        <f>E52</f>
        <v>RME mit Staub und Teer</v>
      </c>
      <c r="F61" s="95" t="s">
        <v>0</v>
      </c>
      <c r="G61" s="28" t="s">
        <v>22</v>
      </c>
      <c r="H61" s="29"/>
      <c r="I61" s="30"/>
      <c r="J61" s="31"/>
      <c r="K61" s="54"/>
    </row>
    <row r="62" spans="2:11" ht="26.25" customHeight="1" x14ac:dyDescent="0.2">
      <c r="B62" s="115" t="s">
        <v>112</v>
      </c>
      <c r="C62" s="148" t="s">
        <v>34</v>
      </c>
      <c r="D62" s="148"/>
      <c r="E62" s="149"/>
      <c r="F62" s="55">
        <v>323</v>
      </c>
      <c r="G62" s="20" t="s">
        <v>25</v>
      </c>
      <c r="H62" s="21"/>
      <c r="I62" s="56" t="s">
        <v>49</v>
      </c>
      <c r="J62" s="22"/>
      <c r="K62" s="57" t="s">
        <v>67</v>
      </c>
    </row>
    <row r="63" spans="2:11" ht="26.25" customHeight="1" x14ac:dyDescent="0.2">
      <c r="B63" s="115"/>
      <c r="C63" s="103" t="s">
        <v>75</v>
      </c>
      <c r="D63" s="103"/>
      <c r="E63" s="104"/>
      <c r="F63" s="58">
        <v>388</v>
      </c>
      <c r="G63" s="59" t="s">
        <v>22</v>
      </c>
      <c r="H63" s="60" t="s">
        <v>49</v>
      </c>
      <c r="I63" s="61"/>
      <c r="J63" s="62"/>
      <c r="K63" s="63" t="s">
        <v>76</v>
      </c>
    </row>
    <row r="64" spans="2:11" ht="26.25" customHeight="1" x14ac:dyDescent="0.2">
      <c r="B64" s="115"/>
      <c r="C64" s="142" t="s">
        <v>104</v>
      </c>
      <c r="D64" s="142"/>
      <c r="E64" s="143"/>
      <c r="F64" s="64">
        <v>83</v>
      </c>
      <c r="G64" s="7" t="s">
        <v>22</v>
      </c>
      <c r="H64" s="8" t="s">
        <v>49</v>
      </c>
      <c r="I64" s="9"/>
      <c r="J64" s="10"/>
      <c r="K64" s="11" t="s">
        <v>74</v>
      </c>
    </row>
    <row r="65" spans="2:11" ht="26.25" customHeight="1" x14ac:dyDescent="0.2">
      <c r="B65" s="115"/>
      <c r="C65" s="142" t="s">
        <v>109</v>
      </c>
      <c r="D65" s="142"/>
      <c r="E65" s="143"/>
      <c r="F65" s="65">
        <v>0</v>
      </c>
      <c r="G65" s="7" t="s">
        <v>22</v>
      </c>
      <c r="H65" s="8"/>
      <c r="I65" s="9"/>
      <c r="J65" s="10"/>
      <c r="K65" s="11" t="s">
        <v>68</v>
      </c>
    </row>
    <row r="66" spans="2:11" ht="26.25" customHeight="1" x14ac:dyDescent="0.2">
      <c r="B66" s="115"/>
      <c r="C66" s="142" t="s">
        <v>108</v>
      </c>
      <c r="D66" s="142"/>
      <c r="E66" s="143"/>
      <c r="F66" s="156">
        <f>F69*(F26*1000/60/60)/1000</f>
        <v>186.66666666666666</v>
      </c>
      <c r="G66" s="7" t="s">
        <v>35</v>
      </c>
      <c r="H66" s="8" t="s">
        <v>49</v>
      </c>
      <c r="I66" s="9"/>
      <c r="J66" s="10"/>
      <c r="K66" s="11"/>
    </row>
    <row r="67" spans="2:11" ht="26.25" customHeight="1" x14ac:dyDescent="0.2">
      <c r="B67" s="115"/>
      <c r="C67" s="142" t="s">
        <v>107</v>
      </c>
      <c r="D67" s="142"/>
      <c r="E67" s="143"/>
      <c r="F67" s="156">
        <f>F69*(F46*1000/60/60)/1000</f>
        <v>378.33333333333331</v>
      </c>
      <c r="G67" s="7" t="s">
        <v>35</v>
      </c>
      <c r="H67" s="8" t="s">
        <v>49</v>
      </c>
      <c r="I67" s="9"/>
      <c r="J67" s="10"/>
      <c r="K67" s="11"/>
    </row>
    <row r="68" spans="2:11" ht="26.25" customHeight="1" x14ac:dyDescent="0.2">
      <c r="B68" s="115"/>
      <c r="C68" s="142" t="s">
        <v>105</v>
      </c>
      <c r="D68" s="142"/>
      <c r="E68" s="143"/>
      <c r="F68" s="155">
        <f>F7/((100-F9)/100)*F69/1000</f>
        <v>934.28571428571433</v>
      </c>
      <c r="G68" s="7" t="s">
        <v>36</v>
      </c>
      <c r="H68" s="8" t="s">
        <v>49</v>
      </c>
      <c r="I68" s="9"/>
      <c r="J68" s="10"/>
      <c r="K68" s="11"/>
    </row>
    <row r="69" spans="2:11" ht="26.25" customHeight="1" x14ac:dyDescent="0.2">
      <c r="B69" s="115"/>
      <c r="C69" s="142" t="s">
        <v>106</v>
      </c>
      <c r="D69" s="142"/>
      <c r="E69" s="143"/>
      <c r="F69" s="66">
        <v>6000</v>
      </c>
      <c r="G69" s="7" t="s">
        <v>37</v>
      </c>
      <c r="H69" s="8"/>
      <c r="I69" s="9" t="s">
        <v>49</v>
      </c>
      <c r="J69" s="10"/>
      <c r="K69" s="11" t="s">
        <v>69</v>
      </c>
    </row>
    <row r="70" spans="2:11" ht="26.25" customHeight="1" thickBot="1" x14ac:dyDescent="0.25">
      <c r="B70" s="136"/>
      <c r="C70" s="150" t="s">
        <v>77</v>
      </c>
      <c r="D70" s="150"/>
      <c r="E70" s="151"/>
      <c r="F70" s="42" t="s">
        <v>0</v>
      </c>
      <c r="G70" s="43" t="s">
        <v>70</v>
      </c>
      <c r="H70" s="44"/>
      <c r="I70" s="45"/>
      <c r="J70" s="46"/>
      <c r="K70" s="67" t="s">
        <v>119</v>
      </c>
    </row>
    <row r="71" spans="2:11" ht="15.75" customHeight="1" x14ac:dyDescent="0.2">
      <c r="B71" s="72"/>
      <c r="C71" s="69"/>
      <c r="D71" s="69"/>
      <c r="E71" s="69"/>
      <c r="F71" s="70"/>
      <c r="G71" s="69"/>
      <c r="H71" s="68"/>
      <c r="I71" s="68"/>
      <c r="J71" s="68"/>
      <c r="K71" s="71"/>
    </row>
    <row r="74" spans="2:11" ht="60.75" customHeight="1" x14ac:dyDescent="0.2"/>
  </sheetData>
  <mergeCells count="67">
    <mergeCell ref="B62:B70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B50:B61"/>
    <mergeCell ref="C51:D51"/>
    <mergeCell ref="C52:D52"/>
    <mergeCell ref="C54:D54"/>
    <mergeCell ref="C55:D55"/>
    <mergeCell ref="C57:D57"/>
    <mergeCell ref="C50:K50"/>
    <mergeCell ref="C53:K53"/>
    <mergeCell ref="C56:K56"/>
    <mergeCell ref="K57:K58"/>
    <mergeCell ref="C58:D58"/>
    <mergeCell ref="C60:D60"/>
    <mergeCell ref="C61:D61"/>
    <mergeCell ref="C59:K59"/>
    <mergeCell ref="B42:B49"/>
    <mergeCell ref="C43:D43"/>
    <mergeCell ref="C44:D44"/>
    <mergeCell ref="C45:E45"/>
    <mergeCell ref="C46:E46"/>
    <mergeCell ref="C47:E47"/>
    <mergeCell ref="C48:E48"/>
    <mergeCell ref="C49:E49"/>
    <mergeCell ref="C42:K42"/>
    <mergeCell ref="B40:E40"/>
    <mergeCell ref="F40:G40"/>
    <mergeCell ref="H40:J40"/>
    <mergeCell ref="K40:K41"/>
    <mergeCell ref="B41:E41"/>
    <mergeCell ref="B27:C38"/>
    <mergeCell ref="K34:K35"/>
    <mergeCell ref="D27:K27"/>
    <mergeCell ref="D30:K30"/>
    <mergeCell ref="D33:K33"/>
    <mergeCell ref="D36:K36"/>
    <mergeCell ref="K20:K22"/>
    <mergeCell ref="D24:E24"/>
    <mergeCell ref="D25:E25"/>
    <mergeCell ref="B26:C26"/>
    <mergeCell ref="D26:E26"/>
    <mergeCell ref="D23:K23"/>
    <mergeCell ref="D9:E9"/>
    <mergeCell ref="D10:E10"/>
    <mergeCell ref="B11:C25"/>
    <mergeCell ref="D11:E11"/>
    <mergeCell ref="D15:E15"/>
    <mergeCell ref="D19:E19"/>
    <mergeCell ref="B5:C10"/>
    <mergeCell ref="D5:E5"/>
    <mergeCell ref="H3:J3"/>
    <mergeCell ref="K3:K4"/>
    <mergeCell ref="B4:E4"/>
    <mergeCell ref="D8:E8"/>
    <mergeCell ref="F5:G5"/>
    <mergeCell ref="D6:E6"/>
    <mergeCell ref="D7:E7"/>
    <mergeCell ref="B3:E3"/>
    <mergeCell ref="F3:G3"/>
  </mergeCells>
  <printOptions gridLines="1" gridLinesSet="0"/>
  <pageMargins left="0.78740157499999996" right="0.78740157499999996" top="0.984251969" bottom="0.984251969" header="0.51181102300000003" footer="0.51181102300000003"/>
  <pageSetup paperSize="9" scale="50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a32649c660f613f2efca023c04f1e4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3bd5b30da81adf0232bc759dde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F9534-5219-4852-AAFF-0F3EEBB41BC8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DEFE31-D514-4B42-A8C9-A534084FE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39F6-A0C7-4FDE-960B-3E7F83D407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Datenerhebung_Bsp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2013-06-18T10:38:44Z</cp:lastPrinted>
  <dcterms:created xsi:type="dcterms:W3CDTF">2001-11-15T10:09:06Z</dcterms:created>
  <dcterms:modified xsi:type="dcterms:W3CDTF">2015-06-08T13:13:26Z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