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5" windowWidth="19020" windowHeight="12375"/>
  </bookViews>
  <sheets>
    <sheet name="Data collection_example" sheetId="1" r:id="rId1"/>
  </sheets>
  <calcPr calcId="145621"/>
</workbook>
</file>

<file path=xl/calcChain.xml><?xml version="1.0" encoding="utf-8"?>
<calcChain xmlns="http://schemas.openxmlformats.org/spreadsheetml/2006/main">
  <c r="F68" i="1" l="1"/>
  <c r="F67" i="1"/>
  <c r="F66" i="1"/>
  <c r="F49" i="1"/>
  <c r="E61" i="1"/>
  <c r="E60" i="1"/>
  <c r="F58" i="1"/>
  <c r="E58" i="1"/>
  <c r="F57" i="1"/>
  <c r="E57" i="1"/>
  <c r="E55" i="1"/>
  <c r="E54" i="1"/>
  <c r="F20" i="1"/>
  <c r="F21" i="1"/>
  <c r="E32" i="1"/>
  <c r="F34" i="1"/>
  <c r="E35" i="1"/>
  <c r="F35" i="1"/>
  <c r="E38" i="1"/>
</calcChain>
</file>

<file path=xl/sharedStrings.xml><?xml version="1.0" encoding="utf-8"?>
<sst xmlns="http://schemas.openxmlformats.org/spreadsheetml/2006/main" count="232" uniqueCount="132">
  <si>
    <t>Form</t>
  </si>
  <si>
    <t>x</t>
  </si>
  <si>
    <t>km</t>
  </si>
  <si>
    <t>kWh/L</t>
  </si>
  <si>
    <t>RME</t>
  </si>
  <si>
    <t>-</t>
  </si>
  <si>
    <t>L/h</t>
  </si>
  <si>
    <t>kW</t>
  </si>
  <si>
    <t>kWh/kg</t>
  </si>
  <si>
    <t>MJ/kg</t>
  </si>
  <si>
    <t>kg/h</t>
  </si>
  <si>
    <t>Table 41: Filled-in example for the data collection sheet - Energy and material balance for biomass gasification plants</t>
  </si>
  <si>
    <t>1 Data collection and presentation of
 results</t>
  </si>
  <si>
    <t>Data collection</t>
  </si>
  <si>
    <t>Data origin 
(check as applicable)</t>
  </si>
  <si>
    <t>Explanation of data origin:                                    e.g. measuring method, calculation path,          source of the assumption</t>
  </si>
  <si>
    <t>Parameters</t>
  </si>
  <si>
    <t>Data</t>
  </si>
  <si>
    <t>Unit</t>
  </si>
  <si>
    <t>Calculation</t>
  </si>
  <si>
    <t>Measure- ment</t>
  </si>
  <si>
    <t>Assump-tion</t>
  </si>
  <si>
    <t>Biomass</t>
  </si>
  <si>
    <t>Auxiliary energy</t>
  </si>
  <si>
    <t>Electrical energy</t>
  </si>
  <si>
    <t>By-products</t>
  </si>
  <si>
    <t>Auxilaries with energy content</t>
  </si>
  <si>
    <t>Auxiliary 
material 1:</t>
  </si>
  <si>
    <t>…</t>
  </si>
  <si>
    <t>Auxiliary 
material 2:</t>
  </si>
  <si>
    <t>Auxiliary 
material 3:</t>
  </si>
  <si>
    <t>Mass flow of auxiliary material</t>
  </si>
  <si>
    <t>Chem. power of auxiliary material</t>
  </si>
  <si>
    <t>Power delivered</t>
  </si>
  <si>
    <t>Therm. power delivered at the
total plant (&gt; 20 °C), (auxiliary
 energy)</t>
  </si>
  <si>
    <t>Electrical power delivered
at the total plant (auxiliary 
energy)</t>
  </si>
  <si>
    <t>Ignition oil</t>
  </si>
  <si>
    <t>Compressed 
air (gasification 
agent)</t>
  </si>
  <si>
    <t>Origin (within a radius of)</t>
  </si>
  <si>
    <t xml:space="preserve">Biomass demand at 
rated operation </t>
  </si>
  <si>
    <t>Inferior calorific 
value</t>
  </si>
  <si>
    <t>Moisture content of untreated 
biomass</t>
  </si>
  <si>
    <t>Moisture content of pretreated biomass</t>
  </si>
  <si>
    <t>Electrical nominal power</t>
  </si>
  <si>
    <t>By-products with energy content</t>
  </si>
  <si>
    <t>By-product 1:</t>
  </si>
  <si>
    <t>By-product 2:</t>
  </si>
  <si>
    <t>Mass flow of by-products</t>
  </si>
  <si>
    <t>Chemical power of by-products</t>
  </si>
  <si>
    <t>Thermal power of by-products (&gt; 20 °C)</t>
  </si>
  <si>
    <t>Wood shavings</t>
  </si>
  <si>
    <r>
      <t>kg</t>
    </r>
    <r>
      <rPr>
        <vertAlign val="subscript"/>
        <sz val="9"/>
        <rFont val="Arial"/>
        <family val="2"/>
      </rPr>
      <t>ds</t>
    </r>
    <r>
      <rPr>
        <sz val="9"/>
        <rFont val="Arial"/>
        <family val="2"/>
      </rPr>
      <t>/h</t>
    </r>
  </si>
  <si>
    <r>
      <t>MJ/kg</t>
    </r>
    <r>
      <rPr>
        <vertAlign val="subscript"/>
        <sz val="9"/>
        <rFont val="Arial"/>
        <family val="2"/>
      </rPr>
      <t>ds</t>
    </r>
  </si>
  <si>
    <t>wt %</t>
  </si>
  <si>
    <t>Untreated</t>
  </si>
  <si>
    <t>Supplier data</t>
  </si>
  <si>
    <t>Laboratory analysis</t>
  </si>
  <si>
    <t>Calculation from measured biomass flow (weighing cells) and moisture content</t>
  </si>
  <si>
    <t>Wood 
shavings</t>
  </si>
  <si>
    <t>Coke</t>
  </si>
  <si>
    <t xml:space="preserve">Ignition oil </t>
  </si>
  <si>
    <t xml:space="preserve">x </t>
  </si>
  <si>
    <t xml:space="preserve">Bibliographical reference - Source: … </t>
  </si>
  <si>
    <t xml:space="preserve">Auxiliary material 2: </t>
  </si>
  <si>
    <t xml:space="preserve">RME </t>
  </si>
  <si>
    <t xml:space="preserve">Auxiliary material 3: </t>
  </si>
  <si>
    <t xml:space="preserve">Compressed air (gasifica-tion agent) </t>
  </si>
  <si>
    <t xml:space="preserve">None </t>
  </si>
  <si>
    <t xml:space="preserve">Auxiliary material 1: </t>
  </si>
  <si>
    <t>Measurement of the 
fill cycle of the ignition 
oil tank</t>
  </si>
  <si>
    <t>Measurement with 
orifice flowmeter, 
continuous</t>
  </si>
  <si>
    <t>No external thermal auxiliary 
energy necessary</t>
  </si>
  <si>
    <t>Measurement via own 
meter</t>
  </si>
  <si>
    <t>Electricity meter</t>
  </si>
  <si>
    <t>From biomass processing for pellet manufacturing / 
analysis of external laboratory</t>
  </si>
  <si>
    <t>Calculation from energy content and mass flow                               
of auxiliary materials</t>
  </si>
  <si>
    <t>From gasifier, release as fuel to… /                                analysis of external laboratory</t>
  </si>
  <si>
    <t>Measurement upon emptying of receiving container</t>
  </si>
  <si>
    <t>Calculation from energy content and
mass flow of by-products</t>
  </si>
  <si>
    <t>Extraction of coke at 250 °C / measurement with thermocouple at receiver</t>
  </si>
  <si>
    <t>Heat</t>
  </si>
  <si>
    <t>Thermal Power</t>
  </si>
  <si>
    <t>from process 1:</t>
  </si>
  <si>
    <t>from process 2:</t>
  </si>
  <si>
    <t>Drying thermal 
power</t>
  </si>
  <si>
    <t>Nominal heat</t>
  </si>
  <si>
    <t xml:space="preserve">Internally used thermal power 
without drying </t>
  </si>
  <si>
    <t>Useful heat</t>
  </si>
  <si>
    <t>Thermal utilisation 
factor</t>
  </si>
  <si>
    <t>%</t>
  </si>
  <si>
    <t>Residues</t>
  </si>
  <si>
    <t>Residues and energy content</t>
  </si>
  <si>
    <t>Residue 1:</t>
  </si>
  <si>
    <t>Residue 2:</t>
  </si>
  <si>
    <t>Mass flow of residues</t>
  </si>
  <si>
    <t>Chemical power of residues</t>
  </si>
  <si>
    <t>Thermal power of the residues (&gt; 20 °C), (auxiliary energy)</t>
  </si>
  <si>
    <t>Other assumptions</t>
  </si>
  <si>
    <t>Mass flow of fuel gas after
cleaning of crude gas</t>
  </si>
  <si>
    <t>Gas power of fuel gas</t>
  </si>
  <si>
    <t>Balanced power loss of the 
total system</t>
  </si>
  <si>
    <t>Non-balanced power loss of 
the total system</t>
  </si>
  <si>
    <t>Total amount of electricity 
produced</t>
  </si>
  <si>
    <t>MJ/a</t>
  </si>
  <si>
    <t>Total amount of useful heat 
produced</t>
  </si>
  <si>
    <t>Annual biomass consumption 
(untreated)</t>
  </si>
  <si>
    <t>t/a</t>
  </si>
  <si>
    <t>Annual operating hours</t>
  </si>
  <si>
    <t>h</t>
  </si>
  <si>
    <t>Methane slip (CHP)</t>
  </si>
  <si>
    <t>g/h</t>
  </si>
  <si>
    <t xml:space="preserve">kW </t>
  </si>
  <si>
    <t xml:space="preserve">Gasification </t>
  </si>
  <si>
    <t xml:space="preserve">Calculation with temperatures measured at heat exchanger </t>
  </si>
  <si>
    <t xml:space="preserve">CHP </t>
  </si>
  <si>
    <t xml:space="preserve">Heat meter at CHP </t>
  </si>
  <si>
    <t>Separating out heat downstream of gasifi er for drying of fuel / suitable heat meter</t>
  </si>
  <si>
    <t>Addition of all measured heat flows that are available
for external utilisation</t>
  </si>
  <si>
    <t>Preheating of the gasification agent /                       temperature measurement of gasification agent</t>
  </si>
  <si>
    <t>Feeding into the heat grid / own heat meter</t>
  </si>
  <si>
    <t>Ratio of useful and nominal heat</t>
  </si>
  <si>
    <t>Analysis at external laboratory</t>
  </si>
  <si>
    <t>Bibliographical data - Source: …</t>
  </si>
  <si>
    <t>Fill level measurement of receiving container, continuous</t>
  </si>
  <si>
    <t>Calculation from energy content and mass flow of
the residues</t>
  </si>
  <si>
    <t>Extraction of the fi lter dust at 150 °C / temperature
measurement in receiving container</t>
  </si>
  <si>
    <t>Volume flow (orifice plate) and concentration
measurement at gasifier outlet</t>
  </si>
  <si>
    <t>Calculation from measured volume flow
and composition</t>
  </si>
  <si>
    <t>Addition of all losses (gasifier, cleaning of crude gas, CHP)</t>
  </si>
  <si>
    <t>Balancing remainder between output / input energy flows</t>
  </si>
  <si>
    <t>Operating hours meter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</si>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</sst>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mbria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rgb="FF0033CC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9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9E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ashed">
        <color rgb="FF000000"/>
      </bottom>
      <diagonal/>
    </border>
    <border>
      <left/>
      <right style="medium">
        <color rgb="FF000000"/>
      </right>
      <top style="thin">
        <color indexed="64"/>
      </top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indexed="64"/>
      </bottom>
      <diagonal/>
    </border>
    <border>
      <left/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3" fillId="0" borderId="0" xfId="1"/>
    <xf numFmtId="0" fontId="4" fillId="0" borderId="0" xfId="1" applyFont="1"/>
    <xf numFmtId="0" fontId="3" fillId="0" borderId="0" xfId="1" applyFont="1"/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right" vertical="center" wrapText="1"/>
    </xf>
    <xf numFmtId="0" fontId="7" fillId="3" borderId="19" xfId="1" applyFont="1" applyFill="1" applyBorder="1" applyAlignment="1">
      <alignment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 vertical="center" wrapText="1"/>
    </xf>
    <xf numFmtId="164" fontId="8" fillId="3" borderId="21" xfId="1" applyNumberFormat="1" applyFont="1" applyFill="1" applyBorder="1" applyAlignment="1">
      <alignment horizontal="right" vertical="center" wrapText="1"/>
    </xf>
    <xf numFmtId="0" fontId="8" fillId="3" borderId="27" xfId="1" applyFont="1" applyFill="1" applyBorder="1" applyAlignment="1">
      <alignment horizontal="right" vertical="center" wrapText="1"/>
    </xf>
    <xf numFmtId="0" fontId="7" fillId="3" borderId="25" xfId="1" applyFont="1" applyFill="1" applyBorder="1" applyAlignment="1">
      <alignment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1" fontId="10" fillId="3" borderId="21" xfId="1" applyNumberFormat="1" applyFont="1" applyFill="1" applyBorder="1" applyAlignment="1">
      <alignment horizontal="right" vertical="center" wrapText="1"/>
    </xf>
    <xf numFmtId="0" fontId="10" fillId="3" borderId="21" xfId="1" applyFont="1" applyFill="1" applyBorder="1" applyAlignment="1">
      <alignment horizontal="right" vertical="center" wrapText="1"/>
    </xf>
    <xf numFmtId="0" fontId="8" fillId="3" borderId="46" xfId="1" applyFont="1" applyFill="1" applyBorder="1" applyAlignment="1">
      <alignment horizontal="right" vertical="center" wrapText="1"/>
    </xf>
    <xf numFmtId="1" fontId="8" fillId="3" borderId="50" xfId="1" applyNumberFormat="1" applyFont="1" applyFill="1" applyBorder="1" applyAlignment="1">
      <alignment horizontal="right" vertical="center" wrapText="1"/>
    </xf>
    <xf numFmtId="0" fontId="7" fillId="3" borderId="51" xfId="1" applyFont="1" applyFill="1" applyBorder="1" applyAlignment="1">
      <alignment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54" xfId="1" applyFont="1" applyFill="1" applyBorder="1" applyAlignment="1">
      <alignment horizontal="center" vertical="center" wrapText="1"/>
    </xf>
    <xf numFmtId="0" fontId="7" fillId="3" borderId="55" xfId="1" applyFont="1" applyFill="1" applyBorder="1" applyAlignment="1">
      <alignment horizontal="center" vertical="center" wrapText="1"/>
    </xf>
    <xf numFmtId="0" fontId="7" fillId="3" borderId="52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5" borderId="20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68" xfId="0" applyFont="1" applyFill="1" applyBorder="1" applyAlignment="1">
      <alignment horizontal="right" vertical="center" wrapText="1"/>
    </xf>
    <xf numFmtId="0" fontId="7" fillId="5" borderId="6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8" fillId="0" borderId="21" xfId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21" xfId="1" applyFont="1" applyFill="1" applyBorder="1" applyAlignment="1">
      <alignment horizontal="righ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1" fontId="8" fillId="3" borderId="21" xfId="1" applyNumberFormat="1" applyFont="1" applyFill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1" fontId="10" fillId="3" borderId="46" xfId="1" applyNumberFormat="1" applyFont="1" applyFill="1" applyBorder="1" applyAlignment="1">
      <alignment vertical="center" wrapText="1"/>
    </xf>
    <xf numFmtId="0" fontId="8" fillId="3" borderId="21" xfId="1" applyFont="1" applyFill="1" applyBorder="1" applyAlignment="1">
      <alignment vertical="center" wrapText="1"/>
    </xf>
    <xf numFmtId="0" fontId="10" fillId="3" borderId="46" xfId="1" applyFont="1" applyFill="1" applyBorder="1" applyAlignment="1">
      <alignment horizontal="right" vertical="center" wrapText="1"/>
    </xf>
    <xf numFmtId="1" fontId="8" fillId="3" borderId="35" xfId="1" applyNumberFormat="1" applyFont="1" applyFill="1" applyBorder="1" applyAlignment="1">
      <alignment vertical="center" wrapText="1"/>
    </xf>
    <xf numFmtId="1" fontId="8" fillId="3" borderId="73" xfId="1" applyNumberFormat="1" applyFont="1" applyFill="1" applyBorder="1" applyAlignment="1">
      <alignment vertical="center" wrapText="1"/>
    </xf>
    <xf numFmtId="1" fontId="8" fillId="3" borderId="21" xfId="1" applyNumberFormat="1" applyFont="1" applyFill="1" applyBorder="1" applyAlignment="1">
      <alignment horizontal="right" vertical="center" wrapText="1"/>
    </xf>
    <xf numFmtId="0" fontId="10" fillId="3" borderId="21" xfId="1" applyFont="1" applyFill="1" applyBorder="1" applyAlignment="1">
      <alignment vertical="center" wrapText="1"/>
    </xf>
    <xf numFmtId="164" fontId="10" fillId="3" borderId="21" xfId="1" applyNumberFormat="1" applyFont="1" applyFill="1" applyBorder="1" applyAlignment="1">
      <alignment vertical="center" wrapText="1"/>
    </xf>
    <xf numFmtId="1" fontId="10" fillId="3" borderId="21" xfId="1" applyNumberFormat="1" applyFont="1" applyFill="1" applyBorder="1" applyAlignment="1">
      <alignment vertical="center" wrapText="1"/>
    </xf>
    <xf numFmtId="0" fontId="8" fillId="3" borderId="69" xfId="1" applyFont="1" applyFill="1" applyBorder="1" applyAlignment="1">
      <alignment horizontal="right"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left" vertical="center" wrapText="1"/>
    </xf>
    <xf numFmtId="0" fontId="8" fillId="3" borderId="83" xfId="1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68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6" fillId="3" borderId="31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:G5"/>
    </sheetView>
  </sheetViews>
  <sheetFormatPr baseColWidth="10" defaultRowHeight="15.75" x14ac:dyDescent="0.25"/>
  <cols>
    <col min="1" max="1" width="3" customWidth="1"/>
    <col min="2" max="2" width="8.77734375" customWidth="1"/>
    <col min="3" max="3" width="4" customWidth="1"/>
    <col min="4" max="4" width="13.77734375" customWidth="1"/>
    <col min="5" max="5" width="28.109375" customWidth="1"/>
    <col min="6" max="6" width="7.5546875" customWidth="1"/>
    <col min="7" max="7" width="5.77734375" customWidth="1"/>
    <col min="8" max="8" width="9.44140625" customWidth="1"/>
    <col min="9" max="9" width="8.6640625" customWidth="1"/>
    <col min="10" max="10" width="8.88671875" customWidth="1"/>
    <col min="11" max="11" width="37.44140625" customWidth="1"/>
  </cols>
  <sheetData>
    <row r="1" spans="2:11" x14ac:dyDescent="0.25">
      <c r="B1" s="1" t="s">
        <v>11</v>
      </c>
      <c r="C1" s="2"/>
      <c r="D1" s="3"/>
      <c r="E1" s="3"/>
      <c r="F1" s="4"/>
      <c r="G1" s="3"/>
      <c r="H1" s="3"/>
      <c r="I1" s="3"/>
      <c r="J1" s="3"/>
      <c r="K1" s="3"/>
    </row>
    <row r="2" spans="2:11" ht="16.5" thickBot="1" x14ac:dyDescent="0.3">
      <c r="B2" s="5"/>
      <c r="C2" s="3"/>
      <c r="D2" s="3"/>
      <c r="E2" s="3"/>
      <c r="F2" s="4"/>
      <c r="G2" s="3"/>
      <c r="H2" s="3"/>
      <c r="I2" s="3"/>
      <c r="J2" s="3"/>
      <c r="K2" s="3"/>
    </row>
    <row r="3" spans="2:11" ht="15.75" customHeight="1" x14ac:dyDescent="0.25">
      <c r="B3" s="31" t="s">
        <v>12</v>
      </c>
      <c r="C3" s="32"/>
      <c r="D3" s="32"/>
      <c r="E3" s="33"/>
      <c r="F3" s="143" t="s">
        <v>13</v>
      </c>
      <c r="G3" s="144"/>
      <c r="H3" s="145" t="s">
        <v>14</v>
      </c>
      <c r="I3" s="146"/>
      <c r="J3" s="147"/>
      <c r="K3" s="148" t="s">
        <v>15</v>
      </c>
    </row>
    <row r="4" spans="2:11" ht="26.25" thickBot="1" x14ac:dyDescent="0.3">
      <c r="B4" s="34"/>
      <c r="C4" s="35"/>
      <c r="D4" s="36" t="s">
        <v>16</v>
      </c>
      <c r="E4" s="37"/>
      <c r="F4" s="38" t="s">
        <v>17</v>
      </c>
      <c r="G4" s="38" t="s">
        <v>18</v>
      </c>
      <c r="H4" s="39" t="s">
        <v>19</v>
      </c>
      <c r="I4" s="40" t="s">
        <v>20</v>
      </c>
      <c r="J4" s="41" t="s">
        <v>21</v>
      </c>
      <c r="K4" s="149"/>
    </row>
    <row r="5" spans="2:11" ht="24" customHeight="1" x14ac:dyDescent="0.25">
      <c r="B5" s="180" t="s">
        <v>22</v>
      </c>
      <c r="C5" s="181"/>
      <c r="D5" s="182" t="s">
        <v>0</v>
      </c>
      <c r="E5" s="183"/>
      <c r="F5" s="184" t="s">
        <v>50</v>
      </c>
      <c r="G5" s="185"/>
      <c r="H5" s="6"/>
      <c r="I5" s="7" t="s">
        <v>1</v>
      </c>
      <c r="J5" s="8"/>
      <c r="K5" s="9" t="s">
        <v>54</v>
      </c>
    </row>
    <row r="6" spans="2:11" ht="24" customHeight="1" x14ac:dyDescent="0.25">
      <c r="B6" s="164"/>
      <c r="C6" s="165"/>
      <c r="D6" s="186" t="s">
        <v>38</v>
      </c>
      <c r="E6" s="187"/>
      <c r="F6" s="10">
        <v>50</v>
      </c>
      <c r="G6" s="11" t="s">
        <v>2</v>
      </c>
      <c r="H6" s="12"/>
      <c r="I6" s="13"/>
      <c r="J6" s="14" t="s">
        <v>1</v>
      </c>
      <c r="K6" s="15" t="s">
        <v>55</v>
      </c>
    </row>
    <row r="7" spans="2:11" ht="24" customHeight="1" x14ac:dyDescent="0.25">
      <c r="B7" s="164"/>
      <c r="C7" s="165"/>
      <c r="D7" s="127" t="s">
        <v>39</v>
      </c>
      <c r="E7" s="128"/>
      <c r="F7" s="10">
        <v>109</v>
      </c>
      <c r="G7" s="11" t="s">
        <v>51</v>
      </c>
      <c r="H7" s="12" t="s">
        <v>1</v>
      </c>
      <c r="I7" s="13" t="s">
        <v>1</v>
      </c>
      <c r="J7" s="14"/>
      <c r="K7" s="15" t="s">
        <v>57</v>
      </c>
    </row>
    <row r="8" spans="2:11" ht="24" customHeight="1" x14ac:dyDescent="0.25">
      <c r="B8" s="164"/>
      <c r="C8" s="165"/>
      <c r="D8" s="127" t="s">
        <v>40</v>
      </c>
      <c r="E8" s="128"/>
      <c r="F8" s="16">
        <v>18.7</v>
      </c>
      <c r="G8" s="11" t="s">
        <v>52</v>
      </c>
      <c r="H8" s="12"/>
      <c r="I8" s="13" t="s">
        <v>1</v>
      </c>
      <c r="J8" s="14"/>
      <c r="K8" s="15" t="s">
        <v>56</v>
      </c>
    </row>
    <row r="9" spans="2:11" ht="24" customHeight="1" x14ac:dyDescent="0.25">
      <c r="B9" s="164"/>
      <c r="C9" s="165"/>
      <c r="D9" s="127" t="s">
        <v>41</v>
      </c>
      <c r="E9" s="128"/>
      <c r="F9" s="10">
        <v>30</v>
      </c>
      <c r="G9" s="11" t="s">
        <v>53</v>
      </c>
      <c r="H9" s="12"/>
      <c r="I9" s="13" t="s">
        <v>1</v>
      </c>
      <c r="J9" s="14"/>
      <c r="K9" s="15" t="s">
        <v>56</v>
      </c>
    </row>
    <row r="10" spans="2:11" ht="24" customHeight="1" x14ac:dyDescent="0.25">
      <c r="B10" s="166"/>
      <c r="C10" s="167"/>
      <c r="D10" s="188" t="s">
        <v>42</v>
      </c>
      <c r="E10" s="189"/>
      <c r="F10" s="17">
        <v>10</v>
      </c>
      <c r="G10" s="18" t="s">
        <v>53</v>
      </c>
      <c r="H10" s="19"/>
      <c r="I10" s="20" t="s">
        <v>1</v>
      </c>
      <c r="J10" s="21"/>
      <c r="K10" s="15" t="s">
        <v>56</v>
      </c>
    </row>
    <row r="11" spans="2:11" ht="15.75" customHeight="1" x14ac:dyDescent="0.25">
      <c r="B11" s="162" t="s">
        <v>23</v>
      </c>
      <c r="C11" s="163"/>
      <c r="D11" s="136" t="s">
        <v>26</v>
      </c>
      <c r="E11" s="136"/>
      <c r="F11" s="136"/>
      <c r="G11" s="136"/>
      <c r="H11" s="136"/>
      <c r="I11" s="136"/>
      <c r="J11" s="136"/>
      <c r="K11" s="137"/>
    </row>
    <row r="12" spans="2:11" ht="24" customHeight="1" x14ac:dyDescent="0.25">
      <c r="B12" s="164"/>
      <c r="C12" s="165"/>
      <c r="D12" s="42" t="s">
        <v>68</v>
      </c>
      <c r="E12" s="55" t="s">
        <v>60</v>
      </c>
      <c r="F12" s="10">
        <v>9.6999999999999993</v>
      </c>
      <c r="G12" s="11" t="s">
        <v>3</v>
      </c>
      <c r="H12" s="12"/>
      <c r="I12" s="13"/>
      <c r="J12" s="14" t="s">
        <v>1</v>
      </c>
      <c r="K12" s="120" t="s">
        <v>62</v>
      </c>
    </row>
    <row r="13" spans="2:11" ht="24" customHeight="1" x14ac:dyDescent="0.25">
      <c r="B13" s="164"/>
      <c r="C13" s="165"/>
      <c r="D13" s="42" t="s">
        <v>63</v>
      </c>
      <c r="E13" s="62" t="s">
        <v>64</v>
      </c>
      <c r="F13" s="10">
        <v>9.5</v>
      </c>
      <c r="G13" s="11" t="s">
        <v>3</v>
      </c>
      <c r="H13" s="12"/>
      <c r="I13" s="13"/>
      <c r="J13" s="14" t="s">
        <v>1</v>
      </c>
      <c r="K13" s="119" t="s">
        <v>62</v>
      </c>
    </row>
    <row r="14" spans="2:11" ht="24" customHeight="1" x14ac:dyDescent="0.25">
      <c r="B14" s="164"/>
      <c r="C14" s="165"/>
      <c r="D14" s="42" t="s">
        <v>65</v>
      </c>
      <c r="E14" s="62" t="s">
        <v>66</v>
      </c>
      <c r="F14" s="10" t="s">
        <v>5</v>
      </c>
      <c r="G14" s="11" t="s">
        <v>3</v>
      </c>
      <c r="H14" s="12"/>
      <c r="I14" s="13"/>
      <c r="J14" s="14"/>
      <c r="K14" s="119" t="s">
        <v>67</v>
      </c>
    </row>
    <row r="15" spans="2:11" ht="15.75" customHeight="1" x14ac:dyDescent="0.25">
      <c r="B15" s="164"/>
      <c r="C15" s="165"/>
      <c r="D15" s="178" t="s">
        <v>31</v>
      </c>
      <c r="E15" s="178"/>
      <c r="F15" s="178"/>
      <c r="G15" s="178"/>
      <c r="H15" s="178"/>
      <c r="I15" s="178"/>
      <c r="J15" s="178"/>
      <c r="K15" s="179"/>
    </row>
    <row r="16" spans="2:11" ht="24" customHeight="1" x14ac:dyDescent="0.25">
      <c r="B16" s="164"/>
      <c r="C16" s="165"/>
      <c r="D16" s="42" t="s">
        <v>27</v>
      </c>
      <c r="E16" s="55" t="s">
        <v>36</v>
      </c>
      <c r="F16" s="56">
        <v>2</v>
      </c>
      <c r="G16" s="57" t="s">
        <v>6</v>
      </c>
      <c r="H16" s="58"/>
      <c r="I16" s="13" t="s">
        <v>1</v>
      </c>
      <c r="J16" s="60"/>
      <c r="K16" s="63" t="s">
        <v>69</v>
      </c>
    </row>
    <row r="17" spans="2:11" ht="24" customHeight="1" x14ac:dyDescent="0.25">
      <c r="B17" s="164"/>
      <c r="C17" s="165"/>
      <c r="D17" s="42" t="s">
        <v>29</v>
      </c>
      <c r="E17" s="55" t="s">
        <v>4</v>
      </c>
      <c r="F17" s="56">
        <v>5</v>
      </c>
      <c r="G17" s="57" t="s">
        <v>6</v>
      </c>
      <c r="H17" s="58"/>
      <c r="I17" s="13" t="s">
        <v>1</v>
      </c>
      <c r="J17" s="60"/>
      <c r="K17" s="61"/>
    </row>
    <row r="18" spans="2:11" ht="24" customHeight="1" x14ac:dyDescent="0.25">
      <c r="B18" s="164"/>
      <c r="C18" s="165"/>
      <c r="D18" s="42" t="s">
        <v>30</v>
      </c>
      <c r="E18" s="62" t="s">
        <v>37</v>
      </c>
      <c r="F18" s="56">
        <v>121.5</v>
      </c>
      <c r="G18" s="57" t="s">
        <v>6</v>
      </c>
      <c r="H18" s="58"/>
      <c r="I18" s="20" t="s">
        <v>1</v>
      </c>
      <c r="J18" s="60"/>
      <c r="K18" s="77" t="s">
        <v>70</v>
      </c>
    </row>
    <row r="19" spans="2:11" ht="15.75" customHeight="1" x14ac:dyDescent="0.25">
      <c r="B19" s="164"/>
      <c r="C19" s="165"/>
      <c r="D19" s="139" t="s">
        <v>32</v>
      </c>
      <c r="E19" s="139"/>
      <c r="F19" s="139"/>
      <c r="G19" s="139"/>
      <c r="H19" s="139"/>
      <c r="I19" s="139"/>
      <c r="J19" s="139"/>
      <c r="K19" s="140"/>
    </row>
    <row r="20" spans="2:11" ht="24" customHeight="1" x14ac:dyDescent="0.25">
      <c r="B20" s="164"/>
      <c r="C20" s="165"/>
      <c r="D20" s="42" t="s">
        <v>27</v>
      </c>
      <c r="E20" s="55" t="s">
        <v>36</v>
      </c>
      <c r="F20" s="65">
        <f>F12*F16</f>
        <v>19.399999999999999</v>
      </c>
      <c r="G20" s="57" t="s">
        <v>7</v>
      </c>
      <c r="H20" s="58" t="s">
        <v>1</v>
      </c>
      <c r="I20" s="59"/>
      <c r="J20" s="60"/>
      <c r="K20" s="141" t="s">
        <v>75</v>
      </c>
    </row>
    <row r="21" spans="2:11" ht="24" customHeight="1" x14ac:dyDescent="0.25">
      <c r="B21" s="164"/>
      <c r="C21" s="165"/>
      <c r="D21" s="42" t="s">
        <v>29</v>
      </c>
      <c r="E21" s="55" t="s">
        <v>4</v>
      </c>
      <c r="F21" s="65">
        <f>F13*F17</f>
        <v>47.5</v>
      </c>
      <c r="G21" s="57" t="s">
        <v>7</v>
      </c>
      <c r="H21" s="58" t="s">
        <v>1</v>
      </c>
      <c r="I21" s="59"/>
      <c r="J21" s="60"/>
      <c r="K21" s="171"/>
    </row>
    <row r="22" spans="2:11" ht="24" customHeight="1" x14ac:dyDescent="0.25">
      <c r="B22" s="164"/>
      <c r="C22" s="165"/>
      <c r="D22" s="42" t="s">
        <v>30</v>
      </c>
      <c r="E22" s="62" t="s">
        <v>37</v>
      </c>
      <c r="F22" s="66" t="s">
        <v>5</v>
      </c>
      <c r="G22" s="57" t="s">
        <v>7</v>
      </c>
      <c r="H22" s="58" t="s">
        <v>1</v>
      </c>
      <c r="I22" s="59"/>
      <c r="J22" s="60"/>
      <c r="K22" s="142"/>
    </row>
    <row r="23" spans="2:11" x14ac:dyDescent="0.25">
      <c r="B23" s="164"/>
      <c r="C23" s="165"/>
      <c r="D23" s="46" t="s">
        <v>33</v>
      </c>
      <c r="E23" s="46"/>
      <c r="F23" s="46"/>
      <c r="G23" s="46"/>
      <c r="H23" s="46"/>
      <c r="I23" s="46"/>
      <c r="J23" s="46"/>
      <c r="K23" s="47"/>
    </row>
    <row r="24" spans="2:11" ht="24" customHeight="1" x14ac:dyDescent="0.25">
      <c r="B24" s="164"/>
      <c r="C24" s="165"/>
      <c r="D24" s="127" t="s">
        <v>34</v>
      </c>
      <c r="E24" s="128"/>
      <c r="F24" s="10" t="s">
        <v>5</v>
      </c>
      <c r="G24" s="48" t="s">
        <v>7</v>
      </c>
      <c r="H24" s="58"/>
      <c r="I24" s="59"/>
      <c r="J24" s="60"/>
      <c r="K24" s="78" t="s">
        <v>71</v>
      </c>
    </row>
    <row r="25" spans="2:11" ht="24" customHeight="1" x14ac:dyDescent="0.25">
      <c r="B25" s="166"/>
      <c r="C25" s="167"/>
      <c r="D25" s="172" t="s">
        <v>35</v>
      </c>
      <c r="E25" s="173"/>
      <c r="F25" s="24">
        <v>22</v>
      </c>
      <c r="G25" s="49" t="s">
        <v>7</v>
      </c>
      <c r="H25" s="68"/>
      <c r="I25" s="69"/>
      <c r="J25" s="70"/>
      <c r="K25" s="79" t="s">
        <v>72</v>
      </c>
    </row>
    <row r="26" spans="2:11" ht="24" customHeight="1" x14ac:dyDescent="0.25">
      <c r="B26" s="174" t="s">
        <v>24</v>
      </c>
      <c r="C26" s="175"/>
      <c r="D26" s="176" t="s">
        <v>43</v>
      </c>
      <c r="E26" s="177"/>
      <c r="F26" s="25">
        <v>112</v>
      </c>
      <c r="G26" s="26" t="s">
        <v>7</v>
      </c>
      <c r="H26" s="27"/>
      <c r="I26" s="28" t="s">
        <v>1</v>
      </c>
      <c r="J26" s="29"/>
      <c r="K26" s="30" t="s">
        <v>73</v>
      </c>
    </row>
    <row r="27" spans="2:11" ht="15.75" customHeight="1" x14ac:dyDescent="0.25">
      <c r="B27" s="123" t="s">
        <v>25</v>
      </c>
      <c r="C27" s="168"/>
      <c r="D27" s="136" t="s">
        <v>44</v>
      </c>
      <c r="E27" s="136"/>
      <c r="F27" s="136"/>
      <c r="G27" s="136"/>
      <c r="H27" s="136"/>
      <c r="I27" s="136"/>
      <c r="J27" s="136"/>
      <c r="K27" s="137"/>
    </row>
    <row r="28" spans="2:11" ht="24" x14ac:dyDescent="0.25">
      <c r="B28" s="123"/>
      <c r="C28" s="168"/>
      <c r="D28" s="50" t="s">
        <v>45</v>
      </c>
      <c r="E28" s="71" t="s">
        <v>58</v>
      </c>
      <c r="F28" s="56">
        <v>4</v>
      </c>
      <c r="G28" s="57" t="s">
        <v>8</v>
      </c>
      <c r="H28" s="58"/>
      <c r="I28" s="59"/>
      <c r="J28" s="60"/>
      <c r="K28" s="61" t="s">
        <v>74</v>
      </c>
    </row>
    <row r="29" spans="2:11" ht="24" x14ac:dyDescent="0.25">
      <c r="B29" s="123"/>
      <c r="C29" s="168"/>
      <c r="D29" s="50" t="s">
        <v>46</v>
      </c>
      <c r="E29" s="72" t="s">
        <v>59</v>
      </c>
      <c r="F29" s="56">
        <v>31</v>
      </c>
      <c r="G29" s="57" t="s">
        <v>9</v>
      </c>
      <c r="H29" s="58"/>
      <c r="I29" s="59"/>
      <c r="J29" s="60"/>
      <c r="K29" s="61" t="s">
        <v>76</v>
      </c>
    </row>
    <row r="30" spans="2:11" ht="15.75" customHeight="1" x14ac:dyDescent="0.25">
      <c r="B30" s="123"/>
      <c r="C30" s="168"/>
      <c r="D30" s="139" t="s">
        <v>47</v>
      </c>
      <c r="E30" s="139"/>
      <c r="F30" s="139"/>
      <c r="G30" s="139"/>
      <c r="H30" s="139"/>
      <c r="I30" s="139"/>
      <c r="J30" s="139"/>
      <c r="K30" s="140"/>
    </row>
    <row r="31" spans="2:11" ht="24" customHeight="1" x14ac:dyDescent="0.25">
      <c r="B31" s="123"/>
      <c r="C31" s="168"/>
      <c r="D31" s="50" t="s">
        <v>45</v>
      </c>
      <c r="E31" s="71" t="s">
        <v>58</v>
      </c>
      <c r="F31" s="10">
        <v>10</v>
      </c>
      <c r="G31" s="43" t="s">
        <v>10</v>
      </c>
      <c r="H31" s="58"/>
      <c r="I31" s="59"/>
      <c r="J31" s="60"/>
      <c r="K31" s="61" t="s">
        <v>77</v>
      </c>
    </row>
    <row r="32" spans="2:11" ht="24" customHeight="1" x14ac:dyDescent="0.25">
      <c r="B32" s="123"/>
      <c r="C32" s="168"/>
      <c r="D32" s="50" t="s">
        <v>46</v>
      </c>
      <c r="E32" s="51" t="str">
        <f>E29</f>
        <v>Coke</v>
      </c>
      <c r="F32" s="10">
        <v>3.5</v>
      </c>
      <c r="G32" s="43" t="s">
        <v>10</v>
      </c>
      <c r="H32" s="58"/>
      <c r="I32" s="59"/>
      <c r="J32" s="60"/>
      <c r="K32" s="61" t="s">
        <v>77</v>
      </c>
    </row>
    <row r="33" spans="2:11" ht="15.75" customHeight="1" x14ac:dyDescent="0.25">
      <c r="B33" s="123"/>
      <c r="C33" s="168"/>
      <c r="D33" s="139" t="s">
        <v>48</v>
      </c>
      <c r="E33" s="139"/>
      <c r="F33" s="139"/>
      <c r="G33" s="139"/>
      <c r="H33" s="139"/>
      <c r="I33" s="139"/>
      <c r="J33" s="139"/>
      <c r="K33" s="140"/>
    </row>
    <row r="34" spans="2:11" ht="24" customHeight="1" x14ac:dyDescent="0.25">
      <c r="B34" s="123"/>
      <c r="C34" s="168"/>
      <c r="D34" s="50" t="s">
        <v>45</v>
      </c>
      <c r="E34" s="71" t="s">
        <v>58</v>
      </c>
      <c r="F34" s="23">
        <f>F28*F31</f>
        <v>40</v>
      </c>
      <c r="G34" s="43" t="s">
        <v>7</v>
      </c>
      <c r="H34" s="58" t="s">
        <v>1</v>
      </c>
      <c r="I34" s="59"/>
      <c r="J34" s="59"/>
      <c r="K34" s="141" t="s">
        <v>78</v>
      </c>
    </row>
    <row r="35" spans="2:11" ht="24" customHeight="1" x14ac:dyDescent="0.25">
      <c r="B35" s="123"/>
      <c r="C35" s="168"/>
      <c r="D35" s="50" t="s">
        <v>46</v>
      </c>
      <c r="E35" s="51" t="str">
        <f>E29</f>
        <v>Coke</v>
      </c>
      <c r="F35" s="22">
        <f>(F29*1000000)*(F32/60/60)/1000</f>
        <v>30.138888888888886</v>
      </c>
      <c r="G35" s="43" t="s">
        <v>7</v>
      </c>
      <c r="H35" s="58" t="s">
        <v>1</v>
      </c>
      <c r="I35" s="59"/>
      <c r="J35" s="59"/>
      <c r="K35" s="142"/>
    </row>
    <row r="36" spans="2:11" ht="15.75" customHeight="1" x14ac:dyDescent="0.25">
      <c r="B36" s="123"/>
      <c r="C36" s="168"/>
      <c r="D36" s="139" t="s">
        <v>49</v>
      </c>
      <c r="E36" s="139"/>
      <c r="F36" s="139"/>
      <c r="G36" s="139"/>
      <c r="H36" s="139"/>
      <c r="I36" s="139"/>
      <c r="J36" s="139"/>
      <c r="K36" s="140"/>
    </row>
    <row r="37" spans="2:11" ht="24" customHeight="1" x14ac:dyDescent="0.25">
      <c r="B37" s="123"/>
      <c r="C37" s="168"/>
      <c r="D37" s="50" t="s">
        <v>45</v>
      </c>
      <c r="E37" s="71" t="s">
        <v>58</v>
      </c>
      <c r="F37" s="23" t="s">
        <v>5</v>
      </c>
      <c r="G37" s="48" t="s">
        <v>7</v>
      </c>
      <c r="H37" s="58"/>
      <c r="I37" s="59"/>
      <c r="J37" s="60"/>
      <c r="K37" s="61" t="s">
        <v>67</v>
      </c>
    </row>
    <row r="38" spans="2:11" ht="24" customHeight="1" thickBot="1" x14ac:dyDescent="0.3">
      <c r="B38" s="169"/>
      <c r="C38" s="170"/>
      <c r="D38" s="53" t="s">
        <v>46</v>
      </c>
      <c r="E38" s="54" t="str">
        <f>E29</f>
        <v>Coke</v>
      </c>
      <c r="F38" s="121">
        <v>10</v>
      </c>
      <c r="G38" s="52" t="s">
        <v>7</v>
      </c>
      <c r="H38" s="73"/>
      <c r="I38" s="74"/>
      <c r="J38" s="75"/>
      <c r="K38" s="76" t="s">
        <v>79</v>
      </c>
    </row>
    <row r="39" spans="2:11" ht="16.5" thickBot="1" x14ac:dyDescent="0.3"/>
    <row r="40" spans="2:11" x14ac:dyDescent="0.25">
      <c r="B40" s="31" t="s">
        <v>12</v>
      </c>
      <c r="C40" s="32"/>
      <c r="D40" s="32"/>
      <c r="E40" s="33"/>
      <c r="F40" s="143" t="s">
        <v>13</v>
      </c>
      <c r="G40" s="144"/>
      <c r="H40" s="145" t="s">
        <v>14</v>
      </c>
      <c r="I40" s="146"/>
      <c r="J40" s="147"/>
      <c r="K40" s="148" t="s">
        <v>15</v>
      </c>
    </row>
    <row r="41" spans="2:11" ht="26.25" thickBot="1" x14ac:dyDescent="0.3">
      <c r="B41" s="34"/>
      <c r="C41" s="35"/>
      <c r="D41" s="36" t="s">
        <v>16</v>
      </c>
      <c r="E41" s="37"/>
      <c r="F41" s="38" t="s">
        <v>17</v>
      </c>
      <c r="G41" s="38" t="s">
        <v>18</v>
      </c>
      <c r="H41" s="39" t="s">
        <v>19</v>
      </c>
      <c r="I41" s="40" t="s">
        <v>20</v>
      </c>
      <c r="J41" s="41" t="s">
        <v>21</v>
      </c>
      <c r="K41" s="149"/>
    </row>
    <row r="42" spans="2:11" ht="24" customHeight="1" x14ac:dyDescent="0.25">
      <c r="B42" s="150" t="s">
        <v>80</v>
      </c>
      <c r="C42" s="151" t="s">
        <v>81</v>
      </c>
      <c r="D42" s="151"/>
      <c r="E42" s="152"/>
      <c r="F42" s="80"/>
      <c r="G42" s="81"/>
      <c r="H42" s="82"/>
      <c r="I42" s="83"/>
      <c r="J42" s="84"/>
      <c r="K42" s="85"/>
    </row>
    <row r="43" spans="2:11" ht="24" customHeight="1" x14ac:dyDescent="0.25">
      <c r="B43" s="123"/>
      <c r="C43" s="153" t="s">
        <v>82</v>
      </c>
      <c r="D43" s="153"/>
      <c r="E43" s="55" t="s">
        <v>112</v>
      </c>
      <c r="F43" s="102">
        <v>56</v>
      </c>
      <c r="G43" s="57" t="s">
        <v>111</v>
      </c>
      <c r="H43" s="58" t="s">
        <v>61</v>
      </c>
      <c r="I43" s="59"/>
      <c r="J43" s="60"/>
      <c r="K43" s="119" t="s">
        <v>113</v>
      </c>
    </row>
    <row r="44" spans="2:11" ht="24" customHeight="1" x14ac:dyDescent="0.25">
      <c r="B44" s="123"/>
      <c r="C44" s="153" t="s">
        <v>83</v>
      </c>
      <c r="D44" s="153"/>
      <c r="E44" s="55" t="s">
        <v>114</v>
      </c>
      <c r="F44" s="102">
        <v>227</v>
      </c>
      <c r="G44" s="57" t="s">
        <v>111</v>
      </c>
      <c r="H44" s="58"/>
      <c r="I44" s="59" t="s">
        <v>1</v>
      </c>
      <c r="J44" s="60"/>
      <c r="K44" s="119" t="s">
        <v>115</v>
      </c>
    </row>
    <row r="45" spans="2:11" ht="24" customHeight="1" x14ac:dyDescent="0.25">
      <c r="B45" s="123"/>
      <c r="C45" s="154" t="s">
        <v>84</v>
      </c>
      <c r="D45" s="154"/>
      <c r="E45" s="155"/>
      <c r="F45" s="102">
        <v>28</v>
      </c>
      <c r="G45" s="57" t="s">
        <v>7</v>
      </c>
      <c r="H45" s="58"/>
      <c r="I45" s="59"/>
      <c r="J45" s="60"/>
      <c r="K45" s="64" t="s">
        <v>116</v>
      </c>
    </row>
    <row r="46" spans="2:11" ht="24" customHeight="1" x14ac:dyDescent="0.25">
      <c r="B46" s="123"/>
      <c r="C46" s="156" t="s">
        <v>85</v>
      </c>
      <c r="D46" s="156"/>
      <c r="E46" s="157"/>
      <c r="F46" s="102">
        <v>227</v>
      </c>
      <c r="G46" s="57" t="s">
        <v>7</v>
      </c>
      <c r="H46" s="58"/>
      <c r="I46" s="59"/>
      <c r="J46" s="60"/>
      <c r="K46" s="64" t="s">
        <v>117</v>
      </c>
    </row>
    <row r="47" spans="2:11" ht="24" customHeight="1" x14ac:dyDescent="0.25">
      <c r="B47" s="123"/>
      <c r="C47" s="154" t="s">
        <v>86</v>
      </c>
      <c r="D47" s="154"/>
      <c r="E47" s="155"/>
      <c r="F47" s="102">
        <v>56</v>
      </c>
      <c r="G47" s="57" t="s">
        <v>7</v>
      </c>
      <c r="H47" s="58"/>
      <c r="I47" s="59"/>
      <c r="J47" s="60"/>
      <c r="K47" s="64" t="s">
        <v>118</v>
      </c>
    </row>
    <row r="48" spans="2:11" ht="24" customHeight="1" x14ac:dyDescent="0.25">
      <c r="B48" s="123"/>
      <c r="C48" s="158" t="s">
        <v>87</v>
      </c>
      <c r="D48" s="158"/>
      <c r="E48" s="159"/>
      <c r="F48" s="103">
        <v>170</v>
      </c>
      <c r="G48" s="86" t="s">
        <v>7</v>
      </c>
      <c r="H48" s="87"/>
      <c r="I48" s="59"/>
      <c r="J48" s="60"/>
      <c r="K48" s="88" t="s">
        <v>119</v>
      </c>
    </row>
    <row r="49" spans="2:11" ht="24" customHeight="1" x14ac:dyDescent="0.25">
      <c r="B49" s="123"/>
      <c r="C49" s="160" t="s">
        <v>88</v>
      </c>
      <c r="D49" s="160"/>
      <c r="E49" s="161"/>
      <c r="F49" s="104">
        <f>F48/F46*100</f>
        <v>74.889867841409696</v>
      </c>
      <c r="G49" s="86" t="s">
        <v>89</v>
      </c>
      <c r="H49" s="87" t="s">
        <v>1</v>
      </c>
      <c r="I49" s="89"/>
      <c r="J49" s="90"/>
      <c r="K49" s="88" t="s">
        <v>120</v>
      </c>
    </row>
    <row r="50" spans="2:11" x14ac:dyDescent="0.25">
      <c r="B50" s="122" t="s">
        <v>90</v>
      </c>
      <c r="C50" s="136" t="s">
        <v>91</v>
      </c>
      <c r="D50" s="136"/>
      <c r="E50" s="136"/>
      <c r="F50" s="136"/>
      <c r="G50" s="136"/>
      <c r="H50" s="136"/>
      <c r="I50" s="136"/>
      <c r="J50" s="136"/>
      <c r="K50" s="137"/>
    </row>
    <row r="51" spans="2:11" ht="24" customHeight="1" x14ac:dyDescent="0.25">
      <c r="B51" s="123"/>
      <c r="C51" s="138" t="s">
        <v>92</v>
      </c>
      <c r="D51" s="138"/>
      <c r="E51" s="55" t="s">
        <v>28</v>
      </c>
      <c r="F51" s="105">
        <v>24</v>
      </c>
      <c r="G51" s="57" t="s">
        <v>9</v>
      </c>
      <c r="H51" s="58"/>
      <c r="I51" s="59"/>
      <c r="J51" s="60"/>
      <c r="K51" s="61" t="s">
        <v>121</v>
      </c>
    </row>
    <row r="52" spans="2:11" ht="24" customHeight="1" x14ac:dyDescent="0.25">
      <c r="B52" s="123"/>
      <c r="C52" s="138" t="s">
        <v>93</v>
      </c>
      <c r="D52" s="138"/>
      <c r="E52" s="55" t="s">
        <v>28</v>
      </c>
      <c r="F52" s="105">
        <v>12</v>
      </c>
      <c r="G52" s="57" t="s">
        <v>3</v>
      </c>
      <c r="H52" s="58"/>
      <c r="I52" s="59"/>
      <c r="J52" s="60"/>
      <c r="K52" s="61" t="s">
        <v>122</v>
      </c>
    </row>
    <row r="53" spans="2:11" x14ac:dyDescent="0.25">
      <c r="B53" s="123"/>
      <c r="C53" s="139" t="s">
        <v>94</v>
      </c>
      <c r="D53" s="139"/>
      <c r="E53" s="139"/>
      <c r="F53" s="139"/>
      <c r="G53" s="139"/>
      <c r="H53" s="139"/>
      <c r="I53" s="139"/>
      <c r="J53" s="139"/>
      <c r="K53" s="140"/>
    </row>
    <row r="54" spans="2:11" ht="24" customHeight="1" x14ac:dyDescent="0.25">
      <c r="B54" s="123"/>
      <c r="C54" s="138" t="s">
        <v>92</v>
      </c>
      <c r="D54" s="138"/>
      <c r="E54" s="44" t="str">
        <f>E51</f>
        <v>…</v>
      </c>
      <c r="F54" s="105">
        <v>1.5</v>
      </c>
      <c r="G54" s="57" t="s">
        <v>10</v>
      </c>
      <c r="H54" s="58"/>
      <c r="I54" s="59"/>
      <c r="J54" s="60"/>
      <c r="K54" s="61" t="s">
        <v>123</v>
      </c>
    </row>
    <row r="55" spans="2:11" ht="24" customHeight="1" x14ac:dyDescent="0.25">
      <c r="B55" s="123"/>
      <c r="C55" s="138" t="s">
        <v>93</v>
      </c>
      <c r="D55" s="138"/>
      <c r="E55" s="44" t="str">
        <f>E52</f>
        <v>…</v>
      </c>
      <c r="F55" s="105">
        <v>6.5</v>
      </c>
      <c r="G55" s="57" t="s">
        <v>6</v>
      </c>
      <c r="H55" s="58"/>
      <c r="I55" s="59"/>
      <c r="J55" s="60"/>
      <c r="K55" s="61" t="s">
        <v>77</v>
      </c>
    </row>
    <row r="56" spans="2:11" x14ac:dyDescent="0.25">
      <c r="B56" s="123"/>
      <c r="C56" s="139" t="s">
        <v>95</v>
      </c>
      <c r="D56" s="139"/>
      <c r="E56" s="139"/>
      <c r="F56" s="139"/>
      <c r="G56" s="139"/>
      <c r="H56" s="139"/>
      <c r="I56" s="139"/>
      <c r="J56" s="139"/>
      <c r="K56" s="140"/>
    </row>
    <row r="57" spans="2:11" ht="24" customHeight="1" x14ac:dyDescent="0.25">
      <c r="B57" s="123"/>
      <c r="C57" s="138" t="s">
        <v>92</v>
      </c>
      <c r="D57" s="138"/>
      <c r="E57" s="44" t="str">
        <f>E51</f>
        <v>…</v>
      </c>
      <c r="F57" s="45">
        <f>(F51*1000000)*(F54/60/60)/1000</f>
        <v>10</v>
      </c>
      <c r="G57" s="43" t="s">
        <v>7</v>
      </c>
      <c r="H57" s="58" t="s">
        <v>1</v>
      </c>
      <c r="I57" s="59"/>
      <c r="J57" s="59"/>
      <c r="K57" s="141" t="s">
        <v>124</v>
      </c>
    </row>
    <row r="58" spans="2:11" ht="24" customHeight="1" x14ac:dyDescent="0.25">
      <c r="B58" s="123"/>
      <c r="C58" s="138" t="s">
        <v>93</v>
      </c>
      <c r="D58" s="138"/>
      <c r="E58" s="44" t="str">
        <f>E52</f>
        <v>…</v>
      </c>
      <c r="F58" s="45">
        <f>F52*F55</f>
        <v>78</v>
      </c>
      <c r="G58" s="43" t="s">
        <v>7</v>
      </c>
      <c r="H58" s="58" t="s">
        <v>1</v>
      </c>
      <c r="I58" s="59"/>
      <c r="J58" s="59"/>
      <c r="K58" s="142"/>
    </row>
    <row r="59" spans="2:11" x14ac:dyDescent="0.25">
      <c r="B59" s="123"/>
      <c r="C59" s="139" t="s">
        <v>96</v>
      </c>
      <c r="D59" s="139"/>
      <c r="E59" s="139"/>
      <c r="F59" s="139"/>
      <c r="G59" s="139"/>
      <c r="H59" s="139"/>
      <c r="I59" s="139"/>
      <c r="J59" s="139"/>
      <c r="K59" s="140"/>
    </row>
    <row r="60" spans="2:11" ht="24" customHeight="1" x14ac:dyDescent="0.25">
      <c r="B60" s="123"/>
      <c r="C60" s="138" t="s">
        <v>92</v>
      </c>
      <c r="D60" s="138"/>
      <c r="E60" s="44" t="str">
        <f>E51</f>
        <v>…</v>
      </c>
      <c r="F60" s="105">
        <v>14</v>
      </c>
      <c r="G60" s="57" t="s">
        <v>7</v>
      </c>
      <c r="H60" s="58"/>
      <c r="I60" s="59"/>
      <c r="J60" s="60"/>
      <c r="K60" s="61" t="s">
        <v>125</v>
      </c>
    </row>
    <row r="61" spans="2:11" ht="24" customHeight="1" x14ac:dyDescent="0.25">
      <c r="B61" s="135"/>
      <c r="C61" s="138" t="s">
        <v>93</v>
      </c>
      <c r="D61" s="138"/>
      <c r="E61" s="44" t="str">
        <f>E52</f>
        <v>…</v>
      </c>
      <c r="F61" s="106" t="s">
        <v>5</v>
      </c>
      <c r="G61" s="91" t="s">
        <v>7</v>
      </c>
      <c r="H61" s="68"/>
      <c r="I61" s="69"/>
      <c r="J61" s="70"/>
      <c r="K61" s="92"/>
    </row>
    <row r="62" spans="2:11" ht="24" customHeight="1" x14ac:dyDescent="0.25">
      <c r="B62" s="122" t="s">
        <v>97</v>
      </c>
      <c r="C62" s="125" t="s">
        <v>98</v>
      </c>
      <c r="D62" s="125"/>
      <c r="E62" s="126"/>
      <c r="F62" s="107">
        <v>323</v>
      </c>
      <c r="G62" s="93" t="s">
        <v>10</v>
      </c>
      <c r="H62" s="94"/>
      <c r="I62" s="95"/>
      <c r="J62" s="96"/>
      <c r="K62" s="97" t="s">
        <v>126</v>
      </c>
    </row>
    <row r="63" spans="2:11" ht="24" customHeight="1" x14ac:dyDescent="0.25">
      <c r="B63" s="123"/>
      <c r="C63" s="127" t="s">
        <v>99</v>
      </c>
      <c r="D63" s="127"/>
      <c r="E63" s="128"/>
      <c r="F63" s="108">
        <v>388</v>
      </c>
      <c r="G63" s="98" t="s">
        <v>7</v>
      </c>
      <c r="H63" s="99"/>
      <c r="I63" s="100"/>
      <c r="J63" s="101"/>
      <c r="K63" s="67" t="s">
        <v>127</v>
      </c>
    </row>
    <row r="64" spans="2:11" ht="24" customHeight="1" x14ac:dyDescent="0.25">
      <c r="B64" s="123"/>
      <c r="C64" s="129" t="s">
        <v>100</v>
      </c>
      <c r="D64" s="129"/>
      <c r="E64" s="130"/>
      <c r="F64" s="109">
        <v>83</v>
      </c>
      <c r="G64" s="57" t="s">
        <v>7</v>
      </c>
      <c r="H64" s="58"/>
      <c r="I64" s="59"/>
      <c r="J64" s="60"/>
      <c r="K64" s="64" t="s">
        <v>128</v>
      </c>
    </row>
    <row r="65" spans="2:11" ht="24" customHeight="1" x14ac:dyDescent="0.25">
      <c r="B65" s="123"/>
      <c r="C65" s="129" t="s">
        <v>101</v>
      </c>
      <c r="D65" s="129"/>
      <c r="E65" s="130"/>
      <c r="F65" s="110">
        <v>0</v>
      </c>
      <c r="G65" s="57" t="s">
        <v>7</v>
      </c>
      <c r="H65" s="58"/>
      <c r="I65" s="59"/>
      <c r="J65" s="60"/>
      <c r="K65" s="64" t="s">
        <v>129</v>
      </c>
    </row>
    <row r="66" spans="2:11" ht="24" customHeight="1" x14ac:dyDescent="0.25">
      <c r="B66" s="123"/>
      <c r="C66" s="129" t="s">
        <v>102</v>
      </c>
      <c r="D66" s="129"/>
      <c r="E66" s="130"/>
      <c r="F66" s="111">
        <f>F69*(F26*1000/60/60)/1000</f>
        <v>186.66666666666666</v>
      </c>
      <c r="G66" s="57" t="s">
        <v>103</v>
      </c>
      <c r="H66" s="58" t="s">
        <v>1</v>
      </c>
      <c r="I66" s="100"/>
      <c r="J66" s="101"/>
      <c r="K66" s="64"/>
    </row>
    <row r="67" spans="2:11" ht="24" customHeight="1" x14ac:dyDescent="0.25">
      <c r="B67" s="123"/>
      <c r="C67" s="129" t="s">
        <v>104</v>
      </c>
      <c r="D67" s="129"/>
      <c r="E67" s="130"/>
      <c r="F67" s="111">
        <f>F69*(F46*1000/60/60)/1000</f>
        <v>378.33333333333331</v>
      </c>
      <c r="G67" s="57" t="s">
        <v>103</v>
      </c>
      <c r="H67" s="58" t="s">
        <v>1</v>
      </c>
      <c r="I67" s="59"/>
      <c r="J67" s="60"/>
      <c r="K67" s="64"/>
    </row>
    <row r="68" spans="2:11" ht="24" customHeight="1" x14ac:dyDescent="0.25">
      <c r="B68" s="123"/>
      <c r="C68" s="129" t="s">
        <v>105</v>
      </c>
      <c r="D68" s="129"/>
      <c r="E68" s="130"/>
      <c r="F68" s="112">
        <f>F7/((100-F9)/100)*F69/1000</f>
        <v>934.28571428571433</v>
      </c>
      <c r="G68" s="57" t="s">
        <v>106</v>
      </c>
      <c r="H68" s="58" t="s">
        <v>1</v>
      </c>
      <c r="I68" s="59"/>
      <c r="J68" s="60"/>
      <c r="K68" s="64"/>
    </row>
    <row r="69" spans="2:11" ht="24" customHeight="1" x14ac:dyDescent="0.25">
      <c r="B69" s="123"/>
      <c r="C69" s="133" t="s">
        <v>107</v>
      </c>
      <c r="D69" s="133"/>
      <c r="E69" s="134"/>
      <c r="F69" s="105">
        <v>6000</v>
      </c>
      <c r="G69" s="57" t="s">
        <v>108</v>
      </c>
      <c r="H69" s="58"/>
      <c r="I69" s="59"/>
      <c r="J69" s="60"/>
      <c r="K69" s="64" t="s">
        <v>130</v>
      </c>
    </row>
    <row r="70" spans="2:11" ht="24" customHeight="1" thickBot="1" x14ac:dyDescent="0.3">
      <c r="B70" s="124"/>
      <c r="C70" s="131" t="s">
        <v>109</v>
      </c>
      <c r="D70" s="131"/>
      <c r="E70" s="132"/>
      <c r="F70" s="113" t="s">
        <v>5</v>
      </c>
      <c r="G70" s="114" t="s">
        <v>110</v>
      </c>
      <c r="H70" s="115"/>
      <c r="I70" s="116"/>
      <c r="J70" s="117"/>
      <c r="K70" s="118" t="s">
        <v>131</v>
      </c>
    </row>
  </sheetData>
  <mergeCells count="62">
    <mergeCell ref="H3:J3"/>
    <mergeCell ref="K3:K4"/>
    <mergeCell ref="B5:C10"/>
    <mergeCell ref="D5:E5"/>
    <mergeCell ref="F5:G5"/>
    <mergeCell ref="D6:E6"/>
    <mergeCell ref="D7:E7"/>
    <mergeCell ref="D8:E8"/>
    <mergeCell ref="D9:E9"/>
    <mergeCell ref="D10:E10"/>
    <mergeCell ref="B11:C25"/>
    <mergeCell ref="F3:G3"/>
    <mergeCell ref="D11:K11"/>
    <mergeCell ref="B27:C38"/>
    <mergeCell ref="D27:K27"/>
    <mergeCell ref="D30:K30"/>
    <mergeCell ref="D33:K33"/>
    <mergeCell ref="K34:K35"/>
    <mergeCell ref="D36:K36"/>
    <mergeCell ref="K20:K22"/>
    <mergeCell ref="D24:E24"/>
    <mergeCell ref="D25:E25"/>
    <mergeCell ref="B26:C26"/>
    <mergeCell ref="D26:E26"/>
    <mergeCell ref="D15:K15"/>
    <mergeCell ref="D19:K19"/>
    <mergeCell ref="F40:G40"/>
    <mergeCell ref="H40:J40"/>
    <mergeCell ref="K40:K41"/>
    <mergeCell ref="B42:B49"/>
    <mergeCell ref="C42:E42"/>
    <mergeCell ref="C43:D43"/>
    <mergeCell ref="C44:D44"/>
    <mergeCell ref="C45:E45"/>
    <mergeCell ref="C46:E46"/>
    <mergeCell ref="C47:E47"/>
    <mergeCell ref="C48:E48"/>
    <mergeCell ref="C49:E49"/>
    <mergeCell ref="B50:B61"/>
    <mergeCell ref="C50:K50"/>
    <mergeCell ref="C51:D51"/>
    <mergeCell ref="C52:D52"/>
    <mergeCell ref="C53:K53"/>
    <mergeCell ref="C54:D54"/>
    <mergeCell ref="C55:D55"/>
    <mergeCell ref="C56:K56"/>
    <mergeCell ref="K57:K58"/>
    <mergeCell ref="C57:D57"/>
    <mergeCell ref="C58:D58"/>
    <mergeCell ref="C59:K59"/>
    <mergeCell ref="C60:D60"/>
    <mergeCell ref="C61:D61"/>
    <mergeCell ref="B62:B70"/>
    <mergeCell ref="C62:E62"/>
    <mergeCell ref="C63:E63"/>
    <mergeCell ref="C64:E64"/>
    <mergeCell ref="C65:E65"/>
    <mergeCell ref="C70:E70"/>
    <mergeCell ref="C66:E66"/>
    <mergeCell ref="C67:E67"/>
    <mergeCell ref="C68:E68"/>
    <mergeCell ref="C69:E6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 collection_example</vt:lpstr>
    </vt:vector>
  </TitlesOfParts>
  <Company>DBFZ - Deutsches BiomasseForschungszentrum gGmbH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Greve, Kathrin</dc:creator>
  <cp:lastModifiedBy>Pfeiffer, Diana</cp:lastModifiedBy>
  <dcterms:created xsi:type="dcterms:W3CDTF">2015-08-06T10:07:13Z</dcterms:created>
  <dcterms:modified xsi:type="dcterms:W3CDTF">2015-08-10T15:21:53Z</dcterms:modified>
</cp:coreProperties>
</file>