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480" yWindow="285" windowWidth="7935" windowHeight="3525"/>
  </bookViews>
  <sheets>
    <sheet name="Datenerhebung" sheetId="2" r:id="rId1"/>
  </sheets>
  <calcPr calcId="145621"/>
</workbook>
</file>

<file path=xl/calcChain.xml><?xml version="1.0" encoding="utf-8"?>
<calcChain xmlns="http://schemas.openxmlformats.org/spreadsheetml/2006/main">
  <c r="E50" i="2" l="1"/>
  <c r="E57" i="2"/>
  <c r="E26" i="2" s="1"/>
  <c r="E54" i="2"/>
  <c r="E42" i="2" s="1"/>
  <c r="E53" i="2"/>
  <c r="E48" i="2"/>
  <c r="E47" i="2"/>
  <c r="E36" i="2"/>
  <c r="E24" i="2"/>
</calcChain>
</file>

<file path=xl/sharedStrings.xml><?xml version="1.0" encoding="utf-8"?>
<sst xmlns="http://schemas.openxmlformats.org/spreadsheetml/2006/main" count="229" uniqueCount="82">
  <si>
    <t>Datenerhebung</t>
  </si>
  <si>
    <t>Datenherkunft (jeweils ankreuzen)</t>
  </si>
  <si>
    <t>Parameter</t>
  </si>
  <si>
    <t>Daten</t>
  </si>
  <si>
    <t>Einheit</t>
  </si>
  <si>
    <t>Berechnung</t>
  </si>
  <si>
    <t>Messung</t>
  </si>
  <si>
    <t>Annahme</t>
  </si>
  <si>
    <t>Herkunft (Umkreis von)</t>
  </si>
  <si>
    <t>km</t>
  </si>
  <si>
    <t xml:space="preserve">Biomassebedarf im Nennbetrieb </t>
  </si>
  <si>
    <t>Ma.-%</t>
  </si>
  <si>
    <t>Hilfsenergie</t>
  </si>
  <si>
    <t>kW</t>
  </si>
  <si>
    <t>MJ/kg</t>
  </si>
  <si>
    <t>kg/h</t>
  </si>
  <si>
    <t>Wärme</t>
  </si>
  <si>
    <t>Wärmenutzungsgrad</t>
  </si>
  <si>
    <t>%</t>
  </si>
  <si>
    <t>Reststoffe</t>
  </si>
  <si>
    <t xml:space="preserve">Massenstrom der Reststoffe </t>
  </si>
  <si>
    <t>Reststoff 1:</t>
  </si>
  <si>
    <t>Reststoff 2:</t>
  </si>
  <si>
    <t>t/a</t>
  </si>
  <si>
    <t>g/h</t>
  </si>
  <si>
    <t>…</t>
  </si>
  <si>
    <t>Methanschlupf (BHKW)</t>
  </si>
  <si>
    <t>Wärmeleistung</t>
  </si>
  <si>
    <t>1 Datenerhebung zur Bilanzierung</t>
  </si>
  <si>
    <t>Nutzwärmeleistung</t>
  </si>
  <si>
    <t>Nebenprodukte</t>
  </si>
  <si>
    <t>Nebenprodukt 1:</t>
  </si>
  <si>
    <t>Massenstrom der Nebenprodukte</t>
  </si>
  <si>
    <t>Nennwärmeleistung</t>
  </si>
  <si>
    <t>Biomasse 1</t>
  </si>
  <si>
    <t>Substrat 1</t>
  </si>
  <si>
    <t xml:space="preserve">Leistung der Biomasse: </t>
  </si>
  <si>
    <t>Brennwert</t>
  </si>
  <si>
    <t>Trockensubstanzgehalt</t>
  </si>
  <si>
    <t xml:space="preserve">Organische Trockensubstanz </t>
  </si>
  <si>
    <t>Biomasse 2</t>
  </si>
  <si>
    <t>Substrat 2</t>
  </si>
  <si>
    <t>… </t>
  </si>
  <si>
    <t>Energieinhalt der Nebenprodukte</t>
  </si>
  <si>
    <t>Gärrest hier berücksichtigen wenn energetische Nutzung erfolgt, sonst unter Reststoffe eintragen</t>
  </si>
  <si>
    <t>Reststoffe und Energieinhalt</t>
  </si>
  <si>
    <t xml:space="preserve">Volumenstrom Biogas </t>
  </si>
  <si>
    <t>m³/h</t>
  </si>
  <si>
    <t>Methangehalt</t>
  </si>
  <si>
    <t>Schwefelwasserstoffgehalt im Rohgas</t>
  </si>
  <si>
    <t>ppm</t>
  </si>
  <si>
    <t>Gasleistung Biogas</t>
  </si>
  <si>
    <t>h/a</t>
  </si>
  <si>
    <t>Jährliche Volllaststunden BHKW</t>
  </si>
  <si>
    <t>Jährliche Betriebsstunden der Fackelanlage</t>
  </si>
  <si>
    <t>Restmethanpotenzial</t>
  </si>
  <si>
    <t>MWh/a</t>
  </si>
  <si>
    <t>Biogasertrag</t>
  </si>
  <si>
    <t>….</t>
  </si>
  <si>
    <t>Erläuterung Datenherkunft: z. B. Messmethode, Berechnungsweg, Quelle der Annahme</t>
  </si>
  <si>
    <t>Elektr. Energie</t>
  </si>
  <si>
    <r>
      <t>t</t>
    </r>
    <r>
      <rPr>
        <vertAlign val="subscript"/>
        <sz val="9"/>
        <rFont val="Arial"/>
        <family val="2"/>
      </rPr>
      <t>FM</t>
    </r>
    <r>
      <rPr>
        <sz val="9"/>
        <rFont val="Arial"/>
        <family val="2"/>
      </rPr>
      <t>/d</t>
    </r>
  </si>
  <si>
    <r>
      <t>MJ/kg</t>
    </r>
    <r>
      <rPr>
        <vertAlign val="subscript"/>
        <sz val="9"/>
        <rFont val="Arial"/>
        <family val="2"/>
      </rPr>
      <t>FM</t>
    </r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</si>
  <si>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/t</t>
    </r>
    <r>
      <rPr>
        <vertAlign val="subscript"/>
        <sz val="9"/>
        <rFont val="Arial"/>
        <family val="2"/>
      </rPr>
      <t>FM</t>
    </r>
  </si>
  <si>
    <r>
      <t>m³/t</t>
    </r>
    <r>
      <rPr>
        <vertAlign val="subscript"/>
        <sz val="9"/>
        <rFont val="Arial"/>
        <family val="2"/>
      </rPr>
      <t>FM</t>
    </r>
  </si>
  <si>
    <t>Sonstige Methanemissionen</t>
  </si>
  <si>
    <t>Sonstige Angaben</t>
  </si>
  <si>
    <t>Produzierte Gesamtstrommenge</t>
  </si>
  <si>
    <t>Produzierte Gesamtnennwärmemenge</t>
  </si>
  <si>
    <t>Jährliche Nebenproduktmenge</t>
  </si>
  <si>
    <t>Jährlicher Biomasseverbrauch (unbehandelt)</t>
  </si>
  <si>
    <t>Jährliche Reststoffmenge</t>
  </si>
  <si>
    <t xml:space="preserve">Intern genutzte Wärmeleistung </t>
  </si>
  <si>
    <t>Chem. Leistung der Nebenprodukte</t>
  </si>
  <si>
    <t>Elektr. Nennleistung</t>
  </si>
  <si>
    <t>Therm. Bezugsleistung der Gesamtanlage im Jahresmittel</t>
  </si>
  <si>
    <t>Elektr. Bemessungsleistung</t>
  </si>
  <si>
    <t>Elektr. Bezugsleistung der Gesamtanlage im Jahresmittel</t>
  </si>
  <si>
    <t>Jährliche Betriebsstunden BHKW</t>
  </si>
  <si>
    <t>Tabelle 44 Datenerhebungsbogen Energie- und Stoffbilanz für Biogasanlagen (Vorlage)</t>
  </si>
  <si>
    <t>x</t>
  </si>
  <si>
    <t>Verluste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</si>
</sst>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color rgb="FF0033CC"/>
      <name val="Arial"/>
      <family val="2"/>
    </font>
    <font>
      <vertAlign val="subscript"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9"/>
      <color rgb="FF0033C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C9E00"/>
        <bgColor indexed="64"/>
      </patternFill>
    </fill>
    <fill>
      <patternFill patternType="solid">
        <fgColor rgb="FFF3C941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thin">
        <color indexed="64"/>
      </bottom>
      <diagonal/>
    </border>
    <border>
      <left/>
      <right style="thin">
        <color rgb="FF000000"/>
      </right>
      <top style="dashed">
        <color rgb="FF000000"/>
      </top>
      <bottom style="thin">
        <color indexed="64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indexed="64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thin">
        <color indexed="64"/>
      </bottom>
      <diagonal/>
    </border>
    <border>
      <left/>
      <right/>
      <top style="dashed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rgb="FF000000"/>
      </bottom>
      <diagonal/>
    </border>
    <border>
      <left/>
      <right style="medium">
        <color rgb="FF000000"/>
      </right>
      <top style="thin">
        <color indexed="64"/>
      </top>
      <bottom style="dashed">
        <color rgb="FF000000"/>
      </bottom>
      <diagonal/>
    </border>
    <border>
      <left style="medium">
        <color rgb="FF000000"/>
      </left>
      <right/>
      <top style="thin">
        <color indexed="64"/>
      </top>
      <bottom style="dashed">
        <color rgb="FF000000"/>
      </bottom>
      <diagonal/>
    </border>
    <border>
      <left/>
      <right style="thin">
        <color rgb="FF000000"/>
      </right>
      <top style="thin">
        <color indexed="64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thin">
        <color indexed="64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indexed="64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indexed="64"/>
      </top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1" fillId="0" borderId="0" xfId="0" applyFont="1"/>
    <xf numFmtId="0" fontId="3" fillId="5" borderId="6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right"/>
    </xf>
    <xf numFmtId="0" fontId="3" fillId="5" borderId="12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horizontal="right" vertical="center" wrapText="1"/>
    </xf>
    <xf numFmtId="0" fontId="6" fillId="4" borderId="21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horizontal="right" vertical="center" wrapText="1"/>
    </xf>
    <xf numFmtId="0" fontId="7" fillId="4" borderId="25" xfId="0" applyFont="1" applyFill="1" applyBorder="1" applyAlignment="1">
      <alignment horizontal="right" vertical="center" wrapText="1"/>
    </xf>
    <xf numFmtId="0" fontId="6" fillId="4" borderId="24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right" vertical="center" wrapText="1"/>
    </xf>
    <xf numFmtId="0" fontId="11" fillId="4" borderId="22" xfId="0" applyFont="1" applyFill="1" applyBorder="1" applyAlignment="1">
      <alignment horizontal="right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right" vertical="center" wrapText="1"/>
    </xf>
    <xf numFmtId="0" fontId="6" fillId="3" borderId="27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horizontal="right" vertical="center" wrapText="1"/>
    </xf>
    <xf numFmtId="0" fontId="6" fillId="4" borderId="22" xfId="0" applyFont="1" applyFill="1" applyBorder="1" applyAlignment="1">
      <alignment horizontal="right" vertical="center" wrapText="1"/>
    </xf>
    <xf numFmtId="0" fontId="6" fillId="2" borderId="30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4" fillId="0" borderId="0" xfId="0" applyFont="1"/>
    <xf numFmtId="0" fontId="3" fillId="5" borderId="45" xfId="0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right" vertical="center" wrapText="1"/>
    </xf>
    <xf numFmtId="0" fontId="6" fillId="2" borderId="51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vertical="center" wrapText="1"/>
    </xf>
    <xf numFmtId="0" fontId="6" fillId="4" borderId="56" xfId="0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right" vertical="center" wrapText="1"/>
    </xf>
    <xf numFmtId="0" fontId="11" fillId="7" borderId="21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right" vertical="center" wrapText="1"/>
    </xf>
    <xf numFmtId="0" fontId="7" fillId="4" borderId="59" xfId="0" applyFont="1" applyFill="1" applyBorder="1" applyAlignment="1">
      <alignment horizontal="right" vertical="center" wrapText="1"/>
    </xf>
    <xf numFmtId="0" fontId="6" fillId="2" borderId="60" xfId="0" applyFont="1" applyFill="1" applyBorder="1" applyAlignment="1">
      <alignment vertical="center" wrapText="1"/>
    </xf>
    <xf numFmtId="0" fontId="6" fillId="4" borderId="61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6" fillId="4" borderId="64" xfId="0" applyFont="1" applyFill="1" applyBorder="1" applyAlignment="1">
      <alignment vertical="center" wrapText="1"/>
    </xf>
    <xf numFmtId="0" fontId="11" fillId="7" borderId="28" xfId="0" applyFont="1" applyFill="1" applyBorder="1" applyAlignment="1">
      <alignment horizontal="right" vertical="center" wrapText="1"/>
    </xf>
    <xf numFmtId="0" fontId="7" fillId="3" borderId="22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right" vertical="center" wrapText="1"/>
    </xf>
    <xf numFmtId="0" fontId="6" fillId="2" borderId="67" xfId="0" applyFont="1" applyFill="1" applyBorder="1" applyAlignment="1">
      <alignment horizontal="left" vertical="center" wrapText="1"/>
    </xf>
    <xf numFmtId="0" fontId="6" fillId="2" borderId="68" xfId="0" applyFont="1" applyFill="1" applyBorder="1" applyAlignment="1">
      <alignment horizontal="left" vertical="center" wrapText="1"/>
    </xf>
    <xf numFmtId="0" fontId="6" fillId="2" borderId="70" xfId="0" applyFont="1" applyFill="1" applyBorder="1" applyAlignment="1">
      <alignment vertical="center" wrapText="1"/>
    </xf>
    <xf numFmtId="0" fontId="6" fillId="3" borderId="71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6" fillId="3" borderId="73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right" vertical="center" wrapText="1"/>
    </xf>
    <xf numFmtId="0" fontId="9" fillId="7" borderId="28" xfId="0" applyFont="1" applyFill="1" applyBorder="1" applyAlignment="1">
      <alignment horizontal="right" vertical="center" wrapText="1"/>
    </xf>
    <xf numFmtId="0" fontId="9" fillId="7" borderId="69" xfId="0" applyFont="1" applyFill="1" applyBorder="1" applyAlignment="1">
      <alignment horizontal="right" vertical="center" wrapText="1"/>
    </xf>
    <xf numFmtId="0" fontId="9" fillId="7" borderId="19" xfId="0" applyFont="1" applyFill="1" applyBorder="1" applyAlignment="1">
      <alignment horizontal="right" vertical="center" wrapText="1"/>
    </xf>
    <xf numFmtId="0" fontId="9" fillId="4" borderId="22" xfId="0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6" fillId="6" borderId="20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17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left" vertical="center" wrapText="1"/>
    </xf>
    <xf numFmtId="0" fontId="6" fillId="2" borderId="64" xfId="0" applyFont="1" applyFill="1" applyBorder="1" applyAlignment="1">
      <alignment horizontal="left" vertical="center" wrapText="1"/>
    </xf>
    <xf numFmtId="0" fontId="7" fillId="3" borderId="74" xfId="0" applyFont="1" applyFill="1" applyBorder="1" applyAlignment="1">
      <alignment horizontal="righ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FFBD11"/>
      <color rgb="FFDC9E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0"/>
  <sheetViews>
    <sheetView tabSelected="1"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2" sqref="B2"/>
    </sheetView>
  </sheetViews>
  <sheetFormatPr baseColWidth="10" defaultRowHeight="14.25" x14ac:dyDescent="0.2"/>
  <cols>
    <col min="1" max="1" width="2.7109375" style="1" customWidth="1"/>
    <col min="2" max="2" width="14.42578125" style="1" customWidth="1"/>
    <col min="3" max="3" width="25.28515625" style="1" customWidth="1"/>
    <col min="4" max="4" width="25.85546875" style="1" customWidth="1"/>
    <col min="5" max="5" width="11.42578125" style="4"/>
    <col min="6" max="6" width="11.28515625" style="1" customWidth="1"/>
    <col min="7" max="7" width="15.28515625" style="1" customWidth="1"/>
    <col min="8" max="9" width="11.42578125" style="1"/>
    <col min="10" max="10" width="34.7109375" style="1" customWidth="1"/>
    <col min="11" max="16384" width="11.42578125" style="1"/>
  </cols>
  <sheetData>
    <row r="1" spans="2:10" x14ac:dyDescent="0.2">
      <c r="B1" s="39" t="s">
        <v>79</v>
      </c>
    </row>
    <row r="2" spans="2:10" ht="15" thickBot="1" x14ac:dyDescent="0.25"/>
    <row r="3" spans="2:10" ht="22.5" customHeight="1" x14ac:dyDescent="0.2">
      <c r="B3" s="106" t="s">
        <v>28</v>
      </c>
      <c r="C3" s="107"/>
      <c r="D3" s="108"/>
      <c r="E3" s="109" t="s">
        <v>0</v>
      </c>
      <c r="F3" s="110"/>
      <c r="G3" s="111" t="s">
        <v>1</v>
      </c>
      <c r="H3" s="112"/>
      <c r="I3" s="113"/>
      <c r="J3" s="114" t="s">
        <v>59</v>
      </c>
    </row>
    <row r="4" spans="2:10" ht="21.75" customHeight="1" thickBot="1" x14ac:dyDescent="0.25">
      <c r="B4" s="116" t="s">
        <v>2</v>
      </c>
      <c r="C4" s="117"/>
      <c r="D4" s="115"/>
      <c r="E4" s="2" t="s">
        <v>3</v>
      </c>
      <c r="F4" s="5" t="s">
        <v>4</v>
      </c>
      <c r="G4" s="40" t="s">
        <v>5</v>
      </c>
      <c r="H4" s="41" t="s">
        <v>6</v>
      </c>
      <c r="I4" s="42" t="s">
        <v>7</v>
      </c>
      <c r="J4" s="115"/>
    </row>
    <row r="5" spans="2:10" s="3" customFormat="1" ht="21" customHeight="1" x14ac:dyDescent="0.2">
      <c r="B5" s="93" t="s">
        <v>34</v>
      </c>
      <c r="C5" s="104" t="s">
        <v>35</v>
      </c>
      <c r="D5" s="105"/>
      <c r="E5" s="120" t="s">
        <v>25</v>
      </c>
      <c r="F5" s="121"/>
      <c r="G5" s="46"/>
      <c r="H5" s="47"/>
      <c r="I5" s="48"/>
      <c r="J5" s="49"/>
    </row>
    <row r="6" spans="2:10" s="3" customFormat="1" ht="21" customHeight="1" x14ac:dyDescent="0.2">
      <c r="B6" s="84"/>
      <c r="C6" s="98" t="s">
        <v>8</v>
      </c>
      <c r="D6" s="99"/>
      <c r="E6" s="7" t="s">
        <v>25</v>
      </c>
      <c r="F6" s="22" t="s">
        <v>9</v>
      </c>
      <c r="G6" s="29"/>
      <c r="H6" s="30"/>
      <c r="I6" s="31" t="s">
        <v>80</v>
      </c>
      <c r="J6" s="8"/>
    </row>
    <row r="7" spans="2:10" s="3" customFormat="1" ht="21" customHeight="1" x14ac:dyDescent="0.2">
      <c r="B7" s="84"/>
      <c r="C7" s="98" t="s">
        <v>10</v>
      </c>
      <c r="D7" s="99"/>
      <c r="E7" s="7" t="s">
        <v>25</v>
      </c>
      <c r="F7" s="22" t="s">
        <v>61</v>
      </c>
      <c r="G7" s="29" t="s">
        <v>80</v>
      </c>
      <c r="H7" s="30"/>
      <c r="I7" s="31" t="s">
        <v>80</v>
      </c>
      <c r="J7" s="8"/>
    </row>
    <row r="8" spans="2:10" s="3" customFormat="1" ht="21" customHeight="1" x14ac:dyDescent="0.2">
      <c r="B8" s="84"/>
      <c r="C8" s="86" t="s">
        <v>36</v>
      </c>
      <c r="D8" s="86"/>
      <c r="E8" s="86"/>
      <c r="F8" s="86"/>
      <c r="G8" s="86"/>
      <c r="H8" s="86"/>
      <c r="I8" s="86"/>
      <c r="J8" s="87"/>
    </row>
    <row r="9" spans="2:10" s="3" customFormat="1" ht="21" customHeight="1" x14ac:dyDescent="0.2">
      <c r="B9" s="84"/>
      <c r="C9" s="98" t="s">
        <v>37</v>
      </c>
      <c r="D9" s="99"/>
      <c r="E9" s="7" t="s">
        <v>25</v>
      </c>
      <c r="F9" s="22" t="s">
        <v>62</v>
      </c>
      <c r="G9" s="50" t="s">
        <v>80</v>
      </c>
      <c r="H9" s="30" t="s">
        <v>80</v>
      </c>
      <c r="I9" s="51" t="s">
        <v>80</v>
      </c>
      <c r="J9" s="8"/>
    </row>
    <row r="10" spans="2:10" s="3" customFormat="1" ht="21" customHeight="1" x14ac:dyDescent="0.2">
      <c r="B10" s="84"/>
      <c r="C10" s="98" t="s">
        <v>38</v>
      </c>
      <c r="D10" s="99"/>
      <c r="E10" s="7" t="s">
        <v>25</v>
      </c>
      <c r="F10" s="22" t="s">
        <v>11</v>
      </c>
      <c r="G10" s="29"/>
      <c r="H10" s="30" t="s">
        <v>80</v>
      </c>
      <c r="I10" s="31" t="s">
        <v>80</v>
      </c>
      <c r="J10" s="8"/>
    </row>
    <row r="11" spans="2:10" s="3" customFormat="1" ht="21" customHeight="1" x14ac:dyDescent="0.2">
      <c r="B11" s="84"/>
      <c r="C11" s="98" t="s">
        <v>39</v>
      </c>
      <c r="D11" s="99"/>
      <c r="E11" s="7" t="s">
        <v>25</v>
      </c>
      <c r="F11" s="22" t="s">
        <v>11</v>
      </c>
      <c r="G11" s="29"/>
      <c r="H11" s="30" t="s">
        <v>80</v>
      </c>
      <c r="I11" s="31" t="s">
        <v>80</v>
      </c>
      <c r="J11" s="8"/>
    </row>
    <row r="12" spans="2:10" s="3" customFormat="1" ht="21" customHeight="1" x14ac:dyDescent="0.2">
      <c r="B12" s="84"/>
      <c r="C12" s="98" t="s">
        <v>57</v>
      </c>
      <c r="D12" s="99"/>
      <c r="E12" s="7" t="s">
        <v>58</v>
      </c>
      <c r="F12" s="22" t="s">
        <v>63</v>
      </c>
      <c r="G12" s="29" t="s">
        <v>80</v>
      </c>
      <c r="H12" s="30" t="s">
        <v>80</v>
      </c>
      <c r="I12" s="31" t="s">
        <v>80</v>
      </c>
      <c r="J12" s="8"/>
    </row>
    <row r="13" spans="2:10" s="3" customFormat="1" ht="21" customHeight="1" x14ac:dyDescent="0.2">
      <c r="B13" s="85"/>
      <c r="C13" s="124" t="s">
        <v>48</v>
      </c>
      <c r="D13" s="125"/>
      <c r="E13" s="43" t="s">
        <v>58</v>
      </c>
      <c r="F13" s="44" t="s">
        <v>18</v>
      </c>
      <c r="G13" s="32" t="s">
        <v>80</v>
      </c>
      <c r="H13" s="33" t="s">
        <v>80</v>
      </c>
      <c r="I13" s="34" t="s">
        <v>80</v>
      </c>
      <c r="J13" s="45"/>
    </row>
    <row r="14" spans="2:10" s="3" customFormat="1" ht="21" customHeight="1" x14ac:dyDescent="0.2">
      <c r="B14" s="94" t="s">
        <v>40</v>
      </c>
      <c r="C14" s="118" t="s">
        <v>41</v>
      </c>
      <c r="D14" s="119"/>
      <c r="E14" s="102" t="s">
        <v>25</v>
      </c>
      <c r="F14" s="103"/>
      <c r="G14" s="26"/>
      <c r="H14" s="27"/>
      <c r="I14" s="28"/>
      <c r="J14" s="6"/>
    </row>
    <row r="15" spans="2:10" s="3" customFormat="1" ht="21" customHeight="1" x14ac:dyDescent="0.2">
      <c r="B15" s="95"/>
      <c r="C15" s="98" t="s">
        <v>8</v>
      </c>
      <c r="D15" s="99"/>
      <c r="E15" s="21" t="s">
        <v>25</v>
      </c>
      <c r="F15" s="22" t="s">
        <v>9</v>
      </c>
      <c r="G15" s="29"/>
      <c r="H15" s="30"/>
      <c r="I15" s="31" t="s">
        <v>80</v>
      </c>
      <c r="J15" s="8"/>
    </row>
    <row r="16" spans="2:10" s="3" customFormat="1" ht="21" customHeight="1" x14ac:dyDescent="0.2">
      <c r="B16" s="95"/>
      <c r="C16" s="98" t="s">
        <v>10</v>
      </c>
      <c r="D16" s="99"/>
      <c r="E16" s="21" t="s">
        <v>25</v>
      </c>
      <c r="F16" s="22" t="s">
        <v>61</v>
      </c>
      <c r="G16" s="29" t="s">
        <v>80</v>
      </c>
      <c r="H16" s="30"/>
      <c r="I16" s="31" t="s">
        <v>80</v>
      </c>
      <c r="J16" s="8"/>
    </row>
    <row r="17" spans="2:10" s="3" customFormat="1" ht="21" customHeight="1" x14ac:dyDescent="0.2">
      <c r="B17" s="95"/>
      <c r="C17" s="86" t="s">
        <v>36</v>
      </c>
      <c r="D17" s="86"/>
      <c r="E17" s="86"/>
      <c r="F17" s="86"/>
      <c r="G17" s="86"/>
      <c r="H17" s="86"/>
      <c r="I17" s="86"/>
      <c r="J17" s="87"/>
    </row>
    <row r="18" spans="2:10" s="3" customFormat="1" ht="21" customHeight="1" x14ac:dyDescent="0.2">
      <c r="B18" s="95"/>
      <c r="C18" s="12" t="s">
        <v>37</v>
      </c>
      <c r="D18" s="14"/>
      <c r="E18" s="21" t="s">
        <v>25</v>
      </c>
      <c r="F18" s="22" t="s">
        <v>62</v>
      </c>
      <c r="G18" s="29" t="s">
        <v>80</v>
      </c>
      <c r="H18" s="30" t="s">
        <v>80</v>
      </c>
      <c r="I18" s="31" t="s">
        <v>80</v>
      </c>
      <c r="J18" s="8"/>
    </row>
    <row r="19" spans="2:10" s="3" customFormat="1" ht="21" customHeight="1" x14ac:dyDescent="0.2">
      <c r="B19" s="95"/>
      <c r="C19" s="12" t="s">
        <v>38</v>
      </c>
      <c r="D19" s="14"/>
      <c r="E19" s="7" t="s">
        <v>25</v>
      </c>
      <c r="F19" s="22" t="s">
        <v>11</v>
      </c>
      <c r="G19" s="29"/>
      <c r="H19" s="30" t="s">
        <v>80</v>
      </c>
      <c r="I19" s="31" t="s">
        <v>80</v>
      </c>
      <c r="J19" s="8"/>
    </row>
    <row r="20" spans="2:10" s="3" customFormat="1" ht="21" customHeight="1" x14ac:dyDescent="0.2">
      <c r="B20" s="95"/>
      <c r="C20" s="12" t="s">
        <v>39</v>
      </c>
      <c r="D20" s="14"/>
      <c r="E20" s="7" t="s">
        <v>25</v>
      </c>
      <c r="F20" s="22" t="s">
        <v>11</v>
      </c>
      <c r="G20" s="29"/>
      <c r="H20" s="30" t="s">
        <v>80</v>
      </c>
      <c r="I20" s="31" t="s">
        <v>80</v>
      </c>
      <c r="J20" s="8"/>
    </row>
    <row r="21" spans="2:10" s="3" customFormat="1" ht="21" customHeight="1" x14ac:dyDescent="0.2">
      <c r="B21" s="95"/>
      <c r="C21" s="12" t="s">
        <v>57</v>
      </c>
      <c r="D21" s="14"/>
      <c r="E21" s="7" t="s">
        <v>58</v>
      </c>
      <c r="F21" s="22" t="s">
        <v>63</v>
      </c>
      <c r="G21" s="29" t="s">
        <v>80</v>
      </c>
      <c r="H21" s="30" t="s">
        <v>80</v>
      </c>
      <c r="I21" s="31" t="s">
        <v>80</v>
      </c>
      <c r="J21" s="8"/>
    </row>
    <row r="22" spans="2:10" s="3" customFormat="1" ht="21" customHeight="1" x14ac:dyDescent="0.2">
      <c r="B22" s="95"/>
      <c r="C22" s="15" t="s">
        <v>48</v>
      </c>
      <c r="D22" s="16"/>
      <c r="E22" s="20" t="s">
        <v>58</v>
      </c>
      <c r="F22" s="23" t="s">
        <v>18</v>
      </c>
      <c r="G22" s="32" t="s">
        <v>80</v>
      </c>
      <c r="H22" s="33" t="s">
        <v>80</v>
      </c>
      <c r="I22" s="34" t="s">
        <v>80</v>
      </c>
      <c r="J22" s="17"/>
    </row>
    <row r="23" spans="2:10" s="3" customFormat="1" ht="21" customHeight="1" x14ac:dyDescent="0.2">
      <c r="B23" s="90" t="s">
        <v>12</v>
      </c>
      <c r="C23" s="100" t="s">
        <v>75</v>
      </c>
      <c r="D23" s="101"/>
      <c r="E23" s="18" t="s">
        <v>42</v>
      </c>
      <c r="F23" s="24" t="s">
        <v>13</v>
      </c>
      <c r="G23" s="26" t="s">
        <v>80</v>
      </c>
      <c r="H23" s="27"/>
      <c r="I23" s="35"/>
      <c r="J23" s="6"/>
    </row>
    <row r="24" spans="2:10" s="3" customFormat="1" ht="21" customHeight="1" x14ac:dyDescent="0.2">
      <c r="B24" s="92"/>
      <c r="C24" s="98" t="s">
        <v>77</v>
      </c>
      <c r="D24" s="99"/>
      <c r="E24" s="78" t="e">
        <f>0.08*E51*1000/8760</f>
        <v>#VALUE!</v>
      </c>
      <c r="F24" s="22" t="s">
        <v>13</v>
      </c>
      <c r="G24" s="29" t="s">
        <v>80</v>
      </c>
      <c r="H24" s="56"/>
      <c r="I24" s="57"/>
      <c r="J24" s="8"/>
    </row>
    <row r="25" spans="2:10" s="3" customFormat="1" ht="21" customHeight="1" x14ac:dyDescent="0.2">
      <c r="B25" s="90" t="s">
        <v>60</v>
      </c>
      <c r="C25" s="98" t="s">
        <v>74</v>
      </c>
      <c r="D25" s="99"/>
      <c r="E25" s="78" t="s">
        <v>25</v>
      </c>
      <c r="F25" s="22" t="s">
        <v>13</v>
      </c>
      <c r="G25" s="29" t="s">
        <v>80</v>
      </c>
      <c r="H25" s="56"/>
      <c r="I25" s="57" t="s">
        <v>80</v>
      </c>
      <c r="J25" s="8"/>
    </row>
    <row r="26" spans="2:10" s="3" customFormat="1" ht="21" customHeight="1" x14ac:dyDescent="0.2">
      <c r="B26" s="92"/>
      <c r="C26" s="96" t="s">
        <v>76</v>
      </c>
      <c r="D26" s="97"/>
      <c r="E26" s="79" t="e">
        <f>E25*E57/8760</f>
        <v>#VALUE!</v>
      </c>
      <c r="F26" s="23" t="s">
        <v>13</v>
      </c>
      <c r="G26" s="32" t="s">
        <v>80</v>
      </c>
      <c r="H26" s="76"/>
      <c r="I26" s="77"/>
      <c r="J26" s="17"/>
    </row>
    <row r="27" spans="2:10" s="3" customFormat="1" ht="26.25" customHeight="1" x14ac:dyDescent="0.2">
      <c r="B27" s="83" t="s">
        <v>30</v>
      </c>
      <c r="C27" s="88" t="s">
        <v>43</v>
      </c>
      <c r="D27" s="88"/>
      <c r="E27" s="88"/>
      <c r="F27" s="88"/>
      <c r="G27" s="88"/>
      <c r="H27" s="88"/>
      <c r="I27" s="88"/>
      <c r="J27" s="89"/>
    </row>
    <row r="28" spans="2:10" s="3" customFormat="1" ht="36.75" customHeight="1" x14ac:dyDescent="0.2">
      <c r="B28" s="84"/>
      <c r="C28" s="12" t="s">
        <v>31</v>
      </c>
      <c r="D28" s="8" t="s">
        <v>25</v>
      </c>
      <c r="E28" s="7" t="s">
        <v>25</v>
      </c>
      <c r="F28" s="22" t="s">
        <v>14</v>
      </c>
      <c r="G28" s="29"/>
      <c r="H28" s="30" t="s">
        <v>80</v>
      </c>
      <c r="I28" s="31"/>
      <c r="J28" s="8" t="s">
        <v>44</v>
      </c>
    </row>
    <row r="29" spans="2:10" s="3" customFormat="1" ht="21" customHeight="1" x14ac:dyDescent="0.2">
      <c r="B29" s="84"/>
      <c r="C29" s="86" t="s">
        <v>32</v>
      </c>
      <c r="D29" s="86"/>
      <c r="E29" s="86"/>
      <c r="F29" s="86"/>
      <c r="G29" s="86"/>
      <c r="H29" s="86"/>
      <c r="I29" s="86"/>
      <c r="J29" s="87"/>
    </row>
    <row r="30" spans="2:10" s="3" customFormat="1" ht="25.5" customHeight="1" x14ac:dyDescent="0.2">
      <c r="B30" s="84"/>
      <c r="C30" s="12" t="s">
        <v>31</v>
      </c>
      <c r="D30" s="8" t="s">
        <v>25</v>
      </c>
      <c r="E30" s="7" t="s">
        <v>25</v>
      </c>
      <c r="F30" s="22" t="s">
        <v>15</v>
      </c>
      <c r="G30" s="29"/>
      <c r="H30" s="30"/>
      <c r="I30" s="31" t="s">
        <v>80</v>
      </c>
      <c r="J30" s="8"/>
    </row>
    <row r="31" spans="2:10" s="3" customFormat="1" ht="21" customHeight="1" x14ac:dyDescent="0.2">
      <c r="B31" s="84"/>
      <c r="C31" s="86" t="s">
        <v>73</v>
      </c>
      <c r="D31" s="86"/>
      <c r="E31" s="86"/>
      <c r="F31" s="86"/>
      <c r="G31" s="86"/>
      <c r="H31" s="86"/>
      <c r="I31" s="86"/>
      <c r="J31" s="87"/>
    </row>
    <row r="32" spans="2:10" s="3" customFormat="1" ht="28.5" customHeight="1" x14ac:dyDescent="0.2">
      <c r="B32" s="85"/>
      <c r="C32" s="15" t="s">
        <v>31</v>
      </c>
      <c r="D32" s="19" t="s">
        <v>25</v>
      </c>
      <c r="E32" s="52" t="s">
        <v>25</v>
      </c>
      <c r="F32" s="23" t="s">
        <v>13</v>
      </c>
      <c r="G32" s="32" t="s">
        <v>80</v>
      </c>
      <c r="H32" s="33"/>
      <c r="I32" s="34"/>
      <c r="J32" s="17"/>
    </row>
    <row r="33" spans="2:10" s="3" customFormat="1" ht="18" customHeight="1" x14ac:dyDescent="0.2">
      <c r="B33" s="90" t="s">
        <v>16</v>
      </c>
      <c r="C33" s="88" t="s">
        <v>27</v>
      </c>
      <c r="D33" s="88"/>
      <c r="E33" s="88"/>
      <c r="F33" s="88"/>
      <c r="G33" s="88"/>
      <c r="H33" s="88"/>
      <c r="I33" s="88"/>
      <c r="J33" s="89"/>
    </row>
    <row r="34" spans="2:10" s="3" customFormat="1" ht="21" customHeight="1" x14ac:dyDescent="0.2">
      <c r="B34" s="91"/>
      <c r="C34" s="12" t="s">
        <v>33</v>
      </c>
      <c r="D34" s="14"/>
      <c r="E34" s="7" t="s">
        <v>25</v>
      </c>
      <c r="F34" s="22" t="s">
        <v>13</v>
      </c>
      <c r="G34" s="29"/>
      <c r="H34" s="30"/>
      <c r="I34" s="31" t="s">
        <v>80</v>
      </c>
      <c r="J34" s="8"/>
    </row>
    <row r="35" spans="2:10" s="3" customFormat="1" ht="21" customHeight="1" x14ac:dyDescent="0.2">
      <c r="B35" s="91"/>
      <c r="C35" s="12" t="s">
        <v>72</v>
      </c>
      <c r="D35" s="14"/>
      <c r="E35" s="67" t="s">
        <v>25</v>
      </c>
      <c r="F35" s="22" t="s">
        <v>13</v>
      </c>
      <c r="G35" s="29" t="s">
        <v>80</v>
      </c>
      <c r="H35" s="30"/>
      <c r="I35" s="31" t="s">
        <v>80</v>
      </c>
      <c r="J35" s="8"/>
    </row>
    <row r="36" spans="2:10" s="3" customFormat="1" ht="21" customHeight="1" x14ac:dyDescent="0.2">
      <c r="B36" s="91"/>
      <c r="C36" s="12" t="s">
        <v>29</v>
      </c>
      <c r="D36" s="14"/>
      <c r="E36" s="78" t="e">
        <f>E34*0.35</f>
        <v>#VALUE!</v>
      </c>
      <c r="F36" s="22" t="s">
        <v>13</v>
      </c>
      <c r="G36" s="29" t="s">
        <v>80</v>
      </c>
      <c r="H36" s="30"/>
      <c r="I36" s="31" t="s">
        <v>80</v>
      </c>
      <c r="J36" s="8"/>
    </row>
    <row r="37" spans="2:10" s="3" customFormat="1" ht="21" customHeight="1" x14ac:dyDescent="0.2">
      <c r="B37" s="92"/>
      <c r="C37" s="15" t="s">
        <v>17</v>
      </c>
      <c r="D37" s="16"/>
      <c r="E37" s="20" t="s">
        <v>25</v>
      </c>
      <c r="F37" s="23" t="s">
        <v>18</v>
      </c>
      <c r="G37" s="32"/>
      <c r="H37" s="33"/>
      <c r="I37" s="34" t="s">
        <v>80</v>
      </c>
      <c r="J37" s="17"/>
    </row>
    <row r="38" spans="2:10" s="3" customFormat="1" ht="21" customHeight="1" x14ac:dyDescent="0.2">
      <c r="B38" s="90" t="s">
        <v>19</v>
      </c>
      <c r="C38" s="88" t="s">
        <v>45</v>
      </c>
      <c r="D38" s="88"/>
      <c r="E38" s="88"/>
      <c r="F38" s="88"/>
      <c r="G38" s="88"/>
      <c r="H38" s="88"/>
      <c r="I38" s="88"/>
      <c r="J38" s="89"/>
    </row>
    <row r="39" spans="2:10" s="3" customFormat="1" ht="21" customHeight="1" x14ac:dyDescent="0.2">
      <c r="B39" s="91"/>
      <c r="C39" s="12" t="s">
        <v>21</v>
      </c>
      <c r="D39" s="53" t="s">
        <v>25</v>
      </c>
      <c r="E39" s="13" t="s">
        <v>25</v>
      </c>
      <c r="F39" s="22" t="s">
        <v>14</v>
      </c>
      <c r="G39" s="29"/>
      <c r="H39" s="56" t="s">
        <v>80</v>
      </c>
      <c r="I39" s="57" t="s">
        <v>80</v>
      </c>
      <c r="J39" s="8"/>
    </row>
    <row r="40" spans="2:10" s="3" customFormat="1" ht="21" customHeight="1" x14ac:dyDescent="0.2">
      <c r="B40" s="91"/>
      <c r="C40" s="12" t="s">
        <v>22</v>
      </c>
      <c r="D40" s="53" t="s">
        <v>25</v>
      </c>
      <c r="E40" s="13" t="s">
        <v>25</v>
      </c>
      <c r="F40" s="22" t="s">
        <v>14</v>
      </c>
      <c r="G40" s="29"/>
      <c r="H40" s="56"/>
      <c r="I40" s="57"/>
      <c r="J40" s="8"/>
    </row>
    <row r="41" spans="2:10" s="3" customFormat="1" ht="21" customHeight="1" x14ac:dyDescent="0.2">
      <c r="B41" s="91"/>
      <c r="C41" s="86" t="s">
        <v>20</v>
      </c>
      <c r="D41" s="86"/>
      <c r="E41" s="86"/>
      <c r="F41" s="86"/>
      <c r="G41" s="86"/>
      <c r="H41" s="86"/>
      <c r="I41" s="86"/>
      <c r="J41" s="87"/>
    </row>
    <row r="42" spans="2:10" s="3" customFormat="1" ht="21" customHeight="1" x14ac:dyDescent="0.2">
      <c r="B42" s="91"/>
      <c r="C42" s="12" t="s">
        <v>21</v>
      </c>
      <c r="D42" s="14" t="s">
        <v>25</v>
      </c>
      <c r="E42" s="78" t="e">
        <f>E54/365</f>
        <v>#VALUE!</v>
      </c>
      <c r="F42" s="22" t="s">
        <v>61</v>
      </c>
      <c r="G42" s="29" t="s">
        <v>80</v>
      </c>
      <c r="H42" s="56"/>
      <c r="I42" s="57"/>
      <c r="J42" s="8"/>
    </row>
    <row r="43" spans="2:10" s="3" customFormat="1" ht="21" customHeight="1" x14ac:dyDescent="0.2">
      <c r="B43" s="92"/>
      <c r="C43" s="15" t="s">
        <v>22</v>
      </c>
      <c r="D43" s="16" t="s">
        <v>25</v>
      </c>
      <c r="E43" s="66" t="s">
        <v>25</v>
      </c>
      <c r="F43" s="23" t="s">
        <v>15</v>
      </c>
      <c r="G43" s="32" t="s">
        <v>80</v>
      </c>
      <c r="H43" s="76"/>
      <c r="I43" s="77"/>
      <c r="J43" s="17"/>
    </row>
    <row r="44" spans="2:10" s="3" customFormat="1" ht="27.75" customHeight="1" x14ac:dyDescent="0.2">
      <c r="B44" s="90" t="s">
        <v>81</v>
      </c>
      <c r="C44" s="100" t="s">
        <v>26</v>
      </c>
      <c r="D44" s="101"/>
      <c r="E44" s="68" t="s">
        <v>25</v>
      </c>
      <c r="F44" s="24" t="s">
        <v>24</v>
      </c>
      <c r="G44" s="26" t="s">
        <v>80</v>
      </c>
      <c r="H44" s="27"/>
      <c r="I44" s="35" t="s">
        <v>80</v>
      </c>
      <c r="J44" s="6"/>
    </row>
    <row r="45" spans="2:10" s="3" customFormat="1" ht="27.75" customHeight="1" x14ac:dyDescent="0.2">
      <c r="B45" s="91"/>
      <c r="C45" s="98" t="s">
        <v>55</v>
      </c>
      <c r="D45" s="99"/>
      <c r="E45" s="131" t="s">
        <v>25</v>
      </c>
      <c r="F45" s="22" t="s">
        <v>64</v>
      </c>
      <c r="G45" s="29"/>
      <c r="H45" s="30"/>
      <c r="I45" s="31" t="s">
        <v>80</v>
      </c>
      <c r="J45" s="8"/>
    </row>
    <row r="46" spans="2:10" s="3" customFormat="1" ht="27.75" customHeight="1" x14ac:dyDescent="0.2">
      <c r="B46" s="128"/>
      <c r="C46" s="129" t="s">
        <v>65</v>
      </c>
      <c r="D46" s="130"/>
      <c r="E46" s="60" t="s">
        <v>25</v>
      </c>
      <c r="F46" s="61" t="s">
        <v>24</v>
      </c>
      <c r="G46" s="62"/>
      <c r="H46" s="63"/>
      <c r="I46" s="64" t="s">
        <v>80</v>
      </c>
      <c r="J46" s="65"/>
    </row>
    <row r="47" spans="2:10" s="3" customFormat="1" ht="21" customHeight="1" x14ac:dyDescent="0.2">
      <c r="B47" s="126" t="s">
        <v>66</v>
      </c>
      <c r="C47" s="69" t="s">
        <v>46</v>
      </c>
      <c r="D47" s="70"/>
      <c r="E47" s="80" t="e">
        <f>E7/24*E12+E16/24*E21</f>
        <v>#VALUE!</v>
      </c>
      <c r="F47" s="71" t="s">
        <v>47</v>
      </c>
      <c r="G47" s="72" t="s">
        <v>80</v>
      </c>
      <c r="H47" s="73"/>
      <c r="I47" s="74"/>
      <c r="J47" s="75"/>
    </row>
    <row r="48" spans="2:10" s="3" customFormat="1" ht="21" customHeight="1" x14ac:dyDescent="0.2">
      <c r="B48" s="91"/>
      <c r="C48" s="54" t="s">
        <v>48</v>
      </c>
      <c r="D48" s="55"/>
      <c r="E48" s="81" t="e">
        <f>((E7*E12*E13/100)+(E16*E21*E22/100))/(E7*E12+E16*E21)*100</f>
        <v>#VALUE!</v>
      </c>
      <c r="F48" s="22" t="s">
        <v>18</v>
      </c>
      <c r="G48" s="29" t="s">
        <v>80</v>
      </c>
      <c r="H48" s="56"/>
      <c r="I48" s="57"/>
      <c r="J48" s="8"/>
    </row>
    <row r="49" spans="2:10" s="3" customFormat="1" ht="21" customHeight="1" x14ac:dyDescent="0.2">
      <c r="B49" s="91"/>
      <c r="C49" s="98" t="s">
        <v>49</v>
      </c>
      <c r="D49" s="99"/>
      <c r="E49" s="59" t="s">
        <v>25</v>
      </c>
      <c r="F49" s="22" t="s">
        <v>50</v>
      </c>
      <c r="G49" s="29"/>
      <c r="H49" s="56"/>
      <c r="I49" s="57" t="s">
        <v>80</v>
      </c>
      <c r="J49" s="8"/>
    </row>
    <row r="50" spans="2:10" s="3" customFormat="1" ht="21" customHeight="1" x14ac:dyDescent="0.2">
      <c r="B50" s="91"/>
      <c r="C50" s="54" t="s">
        <v>51</v>
      </c>
      <c r="D50" s="55"/>
      <c r="E50" s="78" t="e">
        <f>((E7/24)*E12*(E13/100)+(E16/24)*E21*(E22/100))*11.01</f>
        <v>#VALUE!</v>
      </c>
      <c r="F50" s="22" t="s">
        <v>13</v>
      </c>
      <c r="G50" s="29" t="s">
        <v>80</v>
      </c>
      <c r="H50" s="56"/>
      <c r="I50" s="57"/>
      <c r="J50" s="8"/>
    </row>
    <row r="51" spans="2:10" s="3" customFormat="1" ht="21" customHeight="1" x14ac:dyDescent="0.2">
      <c r="B51" s="91"/>
      <c r="C51" s="98" t="s">
        <v>67</v>
      </c>
      <c r="D51" s="99"/>
      <c r="E51" s="59" t="s">
        <v>25</v>
      </c>
      <c r="F51" s="22" t="s">
        <v>56</v>
      </c>
      <c r="G51" s="58"/>
      <c r="H51" s="56" t="s">
        <v>80</v>
      </c>
      <c r="I51" s="57"/>
      <c r="J51" s="8"/>
    </row>
    <row r="52" spans="2:10" s="3" customFormat="1" ht="21" customHeight="1" x14ac:dyDescent="0.2">
      <c r="B52" s="91"/>
      <c r="C52" s="98" t="s">
        <v>68</v>
      </c>
      <c r="D52" s="99"/>
      <c r="E52" s="59" t="s">
        <v>25</v>
      </c>
      <c r="F52" s="22" t="s">
        <v>56</v>
      </c>
      <c r="G52" s="58"/>
      <c r="H52" s="56" t="s">
        <v>80</v>
      </c>
      <c r="I52" s="57"/>
      <c r="J52" s="8"/>
    </row>
    <row r="53" spans="2:10" s="3" customFormat="1" ht="21" customHeight="1" x14ac:dyDescent="0.2">
      <c r="B53" s="91"/>
      <c r="C53" s="98" t="s">
        <v>70</v>
      </c>
      <c r="D53" s="99"/>
      <c r="E53" s="9" t="e">
        <f>E7*365+E16*365</f>
        <v>#VALUE!</v>
      </c>
      <c r="F53" s="22" t="s">
        <v>23</v>
      </c>
      <c r="G53" s="29" t="s">
        <v>80</v>
      </c>
      <c r="H53" s="56"/>
      <c r="I53" s="57"/>
      <c r="J53" s="8"/>
    </row>
    <row r="54" spans="2:10" s="3" customFormat="1" ht="21" customHeight="1" x14ac:dyDescent="0.2">
      <c r="B54" s="91"/>
      <c r="C54" s="98" t="s">
        <v>71</v>
      </c>
      <c r="D54" s="99"/>
      <c r="E54" s="9" t="e">
        <f>E53-((E7*E12*(E13/100)*1.25)+(E16*E21*(E22/100)*1.25))</f>
        <v>#VALUE!</v>
      </c>
      <c r="F54" s="22" t="s">
        <v>23</v>
      </c>
      <c r="G54" s="58" t="s">
        <v>80</v>
      </c>
      <c r="H54" s="56"/>
      <c r="I54" s="57" t="s">
        <v>80</v>
      </c>
      <c r="J54" s="8"/>
    </row>
    <row r="55" spans="2:10" s="3" customFormat="1" ht="21" customHeight="1" x14ac:dyDescent="0.2">
      <c r="B55" s="91"/>
      <c r="C55" s="98" t="s">
        <v>69</v>
      </c>
      <c r="D55" s="99"/>
      <c r="E55" s="9" t="s">
        <v>25</v>
      </c>
      <c r="F55" s="22" t="s">
        <v>23</v>
      </c>
      <c r="G55" s="29" t="s">
        <v>80</v>
      </c>
      <c r="H55" s="56"/>
      <c r="I55" s="57"/>
      <c r="J55" s="8"/>
    </row>
    <row r="56" spans="2:10" s="3" customFormat="1" ht="21" customHeight="1" x14ac:dyDescent="0.2">
      <c r="B56" s="91"/>
      <c r="C56" s="98" t="s">
        <v>78</v>
      </c>
      <c r="D56" s="99"/>
      <c r="E56" s="82" t="s">
        <v>25</v>
      </c>
      <c r="F56" s="22" t="s">
        <v>52</v>
      </c>
      <c r="G56" s="29"/>
      <c r="H56" s="56"/>
      <c r="I56" s="57" t="s">
        <v>80</v>
      </c>
      <c r="J56" s="8"/>
    </row>
    <row r="57" spans="2:10" s="3" customFormat="1" ht="21" customHeight="1" x14ac:dyDescent="0.2">
      <c r="B57" s="91"/>
      <c r="C57" s="98" t="s">
        <v>53</v>
      </c>
      <c r="D57" s="99"/>
      <c r="E57" s="78" t="e">
        <f>(E51*1000)/E25</f>
        <v>#VALUE!</v>
      </c>
      <c r="F57" s="22" t="s">
        <v>52</v>
      </c>
      <c r="G57" s="29" t="s">
        <v>80</v>
      </c>
      <c r="H57" s="56"/>
      <c r="I57" s="57"/>
      <c r="J57" s="8"/>
    </row>
    <row r="58" spans="2:10" s="3" customFormat="1" ht="21" customHeight="1" thickBot="1" x14ac:dyDescent="0.25">
      <c r="B58" s="127"/>
      <c r="C58" s="122" t="s">
        <v>54</v>
      </c>
      <c r="D58" s="123"/>
      <c r="E58" s="10" t="s">
        <v>25</v>
      </c>
      <c r="F58" s="25" t="s">
        <v>52</v>
      </c>
      <c r="G58" s="36"/>
      <c r="H58" s="37"/>
      <c r="I58" s="38" t="s">
        <v>80</v>
      </c>
      <c r="J58" s="11"/>
    </row>
    <row r="59" spans="2:10" ht="15.75" customHeight="1" x14ac:dyDescent="0.2"/>
    <row r="60" spans="2:10" ht="15.75" customHeight="1" x14ac:dyDescent="0.2"/>
    <row r="61" spans="2:10" ht="15.75" customHeight="1" x14ac:dyDescent="0.2"/>
    <row r="62" spans="2:10" ht="15.75" customHeight="1" x14ac:dyDescent="0.2"/>
    <row r="63" spans="2:10" ht="15.75" customHeight="1" x14ac:dyDescent="0.2"/>
    <row r="64" spans="2:10" ht="15.75" customHeight="1" x14ac:dyDescent="0.2"/>
    <row r="65" spans="5:5" ht="15.75" customHeight="1" x14ac:dyDescent="0.2">
      <c r="E65" s="1"/>
    </row>
    <row r="66" spans="5:5" ht="15.75" customHeight="1" x14ac:dyDescent="0.2">
      <c r="E66" s="1"/>
    </row>
    <row r="67" spans="5:5" ht="15.75" customHeight="1" x14ac:dyDescent="0.2">
      <c r="E67" s="1"/>
    </row>
    <row r="68" spans="5:5" ht="15.75" customHeight="1" x14ac:dyDescent="0.2">
      <c r="E68" s="1"/>
    </row>
    <row r="69" spans="5:5" ht="15.75" customHeight="1" x14ac:dyDescent="0.2">
      <c r="E69" s="1"/>
    </row>
    <row r="70" spans="5:5" ht="15.75" customHeight="1" x14ac:dyDescent="0.2">
      <c r="E70" s="1"/>
    </row>
    <row r="71" spans="5:5" ht="15.75" customHeight="1" x14ac:dyDescent="0.2">
      <c r="E71" s="1"/>
    </row>
    <row r="72" spans="5:5" ht="15.75" customHeight="1" x14ac:dyDescent="0.2">
      <c r="E72" s="1"/>
    </row>
    <row r="73" spans="5:5" ht="15.75" customHeight="1" x14ac:dyDescent="0.2">
      <c r="E73" s="1"/>
    </row>
    <row r="74" spans="5:5" ht="15.75" customHeight="1" x14ac:dyDescent="0.2">
      <c r="E74" s="1"/>
    </row>
    <row r="75" spans="5:5" ht="15.75" customHeight="1" x14ac:dyDescent="0.2">
      <c r="E75" s="1"/>
    </row>
    <row r="76" spans="5:5" ht="15.75" customHeight="1" x14ac:dyDescent="0.2">
      <c r="E76" s="1"/>
    </row>
    <row r="77" spans="5:5" ht="15.75" customHeight="1" x14ac:dyDescent="0.2">
      <c r="E77" s="1"/>
    </row>
    <row r="80" spans="5:5" ht="60.75" customHeight="1" x14ac:dyDescent="0.2">
      <c r="E80" s="1"/>
    </row>
  </sheetData>
  <mergeCells count="51">
    <mergeCell ref="B38:B43"/>
    <mergeCell ref="B47:B58"/>
    <mergeCell ref="C53:D53"/>
    <mergeCell ref="C54:D54"/>
    <mergeCell ref="C55:D55"/>
    <mergeCell ref="C56:D56"/>
    <mergeCell ref="C57:D57"/>
    <mergeCell ref="B44:B46"/>
    <mergeCell ref="C44:D44"/>
    <mergeCell ref="C45:D45"/>
    <mergeCell ref="C46:D46"/>
    <mergeCell ref="C14:D14"/>
    <mergeCell ref="E5:F5"/>
    <mergeCell ref="C58:D58"/>
    <mergeCell ref="C9:D9"/>
    <mergeCell ref="C10:D10"/>
    <mergeCell ref="C11:D11"/>
    <mergeCell ref="C12:D12"/>
    <mergeCell ref="C13:D13"/>
    <mergeCell ref="C49:D49"/>
    <mergeCell ref="C51:D51"/>
    <mergeCell ref="C52:D52"/>
    <mergeCell ref="C38:J38"/>
    <mergeCell ref="C41:J41"/>
    <mergeCell ref="B3:D3"/>
    <mergeCell ref="E3:F3"/>
    <mergeCell ref="G3:I3"/>
    <mergeCell ref="J3:J4"/>
    <mergeCell ref="B4:D4"/>
    <mergeCell ref="B5:B13"/>
    <mergeCell ref="B23:B24"/>
    <mergeCell ref="B14:B22"/>
    <mergeCell ref="B25:B26"/>
    <mergeCell ref="C26:D26"/>
    <mergeCell ref="C25:D25"/>
    <mergeCell ref="C15:D15"/>
    <mergeCell ref="C16:D16"/>
    <mergeCell ref="C23:D23"/>
    <mergeCell ref="C24:D24"/>
    <mergeCell ref="C8:J8"/>
    <mergeCell ref="C17:J17"/>
    <mergeCell ref="E14:F14"/>
    <mergeCell ref="C5:D5"/>
    <mergeCell ref="C6:D6"/>
    <mergeCell ref="C7:D7"/>
    <mergeCell ref="B27:B32"/>
    <mergeCell ref="C29:J29"/>
    <mergeCell ref="C31:J31"/>
    <mergeCell ref="C33:J33"/>
    <mergeCell ref="C27:J27"/>
    <mergeCell ref="B33:B37"/>
  </mergeCells>
  <phoneticPr fontId="0" type="noConversion"/>
  <printOptions gridLines="1" gridLinesSet="0"/>
  <pageMargins left="0.39370078740157483" right="0.39370078740157483" top="0.78740157480314965" bottom="0.78740157480314965" header="0.51181102362204722" footer="0.51181102362204722"/>
  <pageSetup paperSize="8" scale="61" orientation="portrait" r:id="rId1"/>
  <headerFooter alignWithMargins="0">
    <oddHeader>&amp;A</oddHeader>
    <oddFooter>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149281880EB24989C77BAEB3A3B99A" ma:contentTypeVersion="" ma:contentTypeDescription="Ein neues Dokument erstellen." ma:contentTypeScope="" ma:versionID="a32649c660f613f2efca023c04f1e4d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3bd5b30da81adf0232bc759dde9f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E1B9F-B7AF-4D58-B674-00888CCB66AA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AB66AB-1DFC-4268-BD2C-CABC371534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FC2FD7-FDA5-423E-8941-DF5C3AE25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Datenerhebung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Verbrennungsrechnung</dc:title>
  <dc:creator>Dr.H.Pietsch</dc:creator>
  <cp:lastModifiedBy>Pfeiffer, Diana</cp:lastModifiedBy>
  <cp:lastPrinted>2013-10-25T11:24:11Z</cp:lastPrinted>
  <dcterms:created xsi:type="dcterms:W3CDTF">2001-11-15T10:09:06Z</dcterms:created>
  <dcterms:modified xsi:type="dcterms:W3CDTF">2015-08-10T15:16:42Z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0x010100F1149281880EB24989C77BAEB3A3B99A</vt:lpwstr>
  </property>
</Properties>
</file>