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480" yWindow="405" windowWidth="7935" windowHeight="3405"/>
  </bookViews>
  <sheets>
    <sheet name="Dokumentationsliste_Bsp" sheetId="17" r:id="rId1"/>
  </sheets>
  <calcPr calcId="145621"/>
</workbook>
</file>

<file path=xl/calcChain.xml><?xml version="1.0" encoding="utf-8"?>
<calcChain xmlns="http://schemas.openxmlformats.org/spreadsheetml/2006/main">
  <c r="D37" i="17" l="1"/>
  <c r="D29" i="17"/>
  <c r="D28" i="17"/>
  <c r="D34" i="17"/>
  <c r="D36" i="17" s="1"/>
  <c r="D9" i="17"/>
  <c r="D8" i="17"/>
  <c r="D19" i="17" l="1"/>
  <c r="D39" i="17"/>
  <c r="D40" i="17"/>
  <c r="D32" i="17"/>
  <c r="D20" i="17"/>
  <c r="D21" i="17" s="1"/>
  <c r="D25" i="17"/>
  <c r="D27" i="17" s="1"/>
  <c r="D11" i="17"/>
  <c r="D15" i="17"/>
</calcChain>
</file>

<file path=xl/sharedStrings.xml><?xml version="1.0" encoding="utf-8"?>
<sst xmlns="http://schemas.openxmlformats.org/spreadsheetml/2006/main" count="127" uniqueCount="68">
  <si>
    <t>Daten</t>
  </si>
  <si>
    <t>Einheit</t>
  </si>
  <si>
    <t>Berechnung</t>
  </si>
  <si>
    <t>Messung</t>
  </si>
  <si>
    <t>Annahme</t>
  </si>
  <si>
    <t>kW</t>
  </si>
  <si>
    <t>Erläuterung Datenherkunft: Messmethode, Berechnungsweg, Quelle der Annahme</t>
  </si>
  <si>
    <t>%</t>
  </si>
  <si>
    <t>2 Kenngrößen der Bilanzierung</t>
  </si>
  <si>
    <t>Gasleistung</t>
  </si>
  <si>
    <t>Gesamtwirkungsgrad Kraftmaschine (brutto)</t>
  </si>
  <si>
    <t>Gesamtanlagenwirkungsgrad (netto)</t>
  </si>
  <si>
    <t>3 Plausibilitätsprüfung</t>
  </si>
  <si>
    <t>Input</t>
  </si>
  <si>
    <t>Energieeintrag</t>
  </si>
  <si>
    <t>Output</t>
  </si>
  <si>
    <t>Energieaustrag</t>
  </si>
  <si>
    <t>Massenstrom Hilfsstoffe</t>
  </si>
  <si>
    <t>Eingangsmassenstrom</t>
  </si>
  <si>
    <t>Ausgangsmassenstrom</t>
  </si>
  <si>
    <t>Leistung Nebenprodukte</t>
  </si>
  <si>
    <t>Leistung Hilfsenergie (Bezugsenergie)</t>
  </si>
  <si>
    <t>Massenstrom Nebenprodukte</t>
  </si>
  <si>
    <t> x</t>
  </si>
  <si>
    <t>x </t>
  </si>
  <si>
    <t>Nennwärmeleistung</t>
  </si>
  <si>
    <t>Substratleistung</t>
  </si>
  <si>
    <t>Massenstrom Substrate</t>
  </si>
  <si>
    <t>t/d</t>
  </si>
  <si>
    <t>Massenstrom Biogas</t>
  </si>
  <si>
    <t>Lagerverluste</t>
  </si>
  <si>
    <t>12 </t>
  </si>
  <si>
    <t>Leistung Fermenterbeheizung</t>
  </si>
  <si>
    <t>Elektrische Nennleistung</t>
  </si>
  <si>
    <t>Substratleistung (brennwertbezogen)</t>
  </si>
  <si>
    <t xml:space="preserve"> Tabelle 47 Ausgefülltes Beispiel für die Dokumentationsliste Bilanzkenngrößen für Biogasanlagen</t>
  </si>
  <si>
    <t>2.4 Gesamtanlage (Bilanzraum Biomassekonversion II in Abbildung 10 im Methodenhandbuch)</t>
  </si>
  <si>
    <r>
      <t>2.3 Gasnutzung KWK- Anlage (Bilanzraum Biomassekonversion II in</t>
    </r>
    <r>
      <rPr>
        <i/>
        <sz val="9"/>
        <color rgb="FFFF0000"/>
        <rFont val="Arial"/>
        <family val="2"/>
      </rPr>
      <t xml:space="preserve"> </t>
    </r>
    <r>
      <rPr>
        <i/>
        <sz val="9"/>
        <rFont val="Arial"/>
        <family val="2"/>
      </rPr>
      <t>Abbildung 10 im Methodenhandbuch)</t>
    </r>
  </si>
  <si>
    <t>2.2 Vergärung (Bilanzraum Biomassekonversion I in Abbildung 10 im Methodenhandbuch)</t>
  </si>
  <si>
    <r>
      <t>2.1 Biomassevorbehandlung (Bilanzraum Biomassevorbehandlung in</t>
    </r>
    <r>
      <rPr>
        <i/>
        <sz val="9"/>
        <color rgb="FFFF0000"/>
        <rFont val="Arial"/>
        <family val="2"/>
      </rPr>
      <t xml:space="preserve"> </t>
    </r>
    <r>
      <rPr>
        <i/>
        <sz val="9"/>
        <rFont val="Arial"/>
        <family val="2"/>
      </rPr>
      <t>Abbildung 10 im Methodenhandbuch)</t>
    </r>
  </si>
  <si>
    <t>Bei 8.000 h/a Volllast; entspricht der Bemessungsleistung</t>
  </si>
  <si>
    <t xml:space="preserve">Bei 8.000 h/a Volllast </t>
  </si>
  <si>
    <t>Keine</t>
  </si>
  <si>
    <t>Im Beispiel nur Summe aus el. und th. Anlagenleistung</t>
  </si>
  <si>
    <t>Summe Hilfsstoffe z. B. zur Entschwefelung, Spurenelemente etc.</t>
  </si>
  <si>
    <t>Summe der Substrate</t>
  </si>
  <si>
    <t>Keine Nebenprodukte</t>
  </si>
  <si>
    <t>Berechnung bei einer Dichte von 1,25 kg/m³</t>
  </si>
  <si>
    <t>Menge Gärrest inkl. Kondensat</t>
  </si>
  <si>
    <t xml:space="preserve">Therm. Anlagenleistung </t>
  </si>
  <si>
    <t>Elektr. Anlagenleistung</t>
  </si>
  <si>
    <t>Elektr. Wirkungsgrad Kraftmaschine (brutto)</t>
  </si>
  <si>
    <t>Therm. Wirkungsgrad Kraftmaschine (brutto)</t>
  </si>
  <si>
    <t>Elektr. Anlagenwirkungsgrad (netto)</t>
  </si>
  <si>
    <t>Therm. Anlagenwirkungsgrad (netto)</t>
  </si>
  <si>
    <r>
      <t>3.1 Energiebilanz (</t>
    </r>
    <r>
      <rPr>
        <b/>
        <i/>
        <sz val="9"/>
        <rFont val="Arial"/>
        <family val="2"/>
      </rPr>
      <t>Bilanzgrenze</t>
    </r>
    <r>
      <rPr>
        <i/>
        <sz val="9"/>
        <rFont val="Arial"/>
        <family val="2"/>
      </rPr>
      <t xml:space="preserve">: </t>
    </r>
    <r>
      <rPr>
        <i/>
        <sz val="9"/>
        <color rgb="FF0033CC"/>
        <rFont val="Arial"/>
        <family val="2"/>
      </rPr>
      <t xml:space="preserve">Biogasanlage inkl. BHKW </t>
    </r>
    <r>
      <rPr>
        <i/>
        <sz val="9"/>
        <rFont val="Arial"/>
        <family val="2"/>
      </rPr>
      <t>)</t>
    </r>
  </si>
  <si>
    <r>
      <t>3.2 Stoffbilanz (</t>
    </r>
    <r>
      <rPr>
        <b/>
        <i/>
        <sz val="9"/>
        <rFont val="Arial"/>
        <family val="2"/>
      </rPr>
      <t>Bilanzgrenze</t>
    </r>
    <r>
      <rPr>
        <i/>
        <sz val="9"/>
        <rFont val="Arial"/>
        <family val="2"/>
      </rPr>
      <t xml:space="preserve">: </t>
    </r>
    <r>
      <rPr>
        <i/>
        <sz val="9"/>
        <color rgb="FF0033CC"/>
        <rFont val="Arial"/>
        <family val="2"/>
      </rPr>
      <t xml:space="preserve"> Biogasanlage inkl. BHKW)</t>
    </r>
  </si>
  <si>
    <t>Massenstrom Verluste (Reststoffe)</t>
  </si>
  <si>
    <t>Anlagenverluste (therm. + chem.)</t>
  </si>
  <si>
    <t>Chemischer Wirkungsgrad</t>
  </si>
  <si>
    <t>x</t>
  </si>
  <si>
    <t>(x)</t>
  </si>
  <si>
    <t>Wärmemenge abzüglich des Eigenbedarfs</t>
  </si>
  <si>
    <t>pauschal 35 % der Wärmeauskopplung</t>
  </si>
  <si>
    <t xml:space="preserve">(x) </t>
  </si>
  <si>
    <t>nicht meßbar</t>
  </si>
  <si>
    <t>…</t>
  </si>
  <si>
    <t>Keine, ungenutztes Energiepotenzial aus dem  Gärrest + Verluste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</si>
</sst>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sz val="9"/>
      <color rgb="FF0033CC"/>
      <name val="Arial"/>
      <family val="2"/>
    </font>
    <font>
      <sz val="9"/>
      <name val="Times New Roman"/>
      <family val="1"/>
    </font>
    <font>
      <i/>
      <sz val="9"/>
      <color rgb="FF0033CC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9E00"/>
        <bgColor indexed="64"/>
      </patternFill>
    </fill>
    <fill>
      <patternFill patternType="solid">
        <fgColor rgb="FFF3C9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65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thin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indexed="64"/>
      </bottom>
      <diagonal/>
    </border>
    <border>
      <left/>
      <right style="thin">
        <color rgb="FF000000"/>
      </right>
      <top style="dashed">
        <color rgb="FF000000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indexed="64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indexed="64"/>
      </bottom>
      <diagonal/>
    </border>
    <border>
      <left style="thin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medium">
        <color rgb="FF000000"/>
      </top>
      <bottom style="dashed">
        <color rgb="FF000000"/>
      </bottom>
      <diagonal/>
    </border>
  </borders>
  <cellStyleXfs count="4">
    <xf numFmtId="0" fontId="0" fillId="0" borderId="0"/>
    <xf numFmtId="0" fontId="1" fillId="0" borderId="0"/>
    <xf numFmtId="0" fontId="11" fillId="5" borderId="0" applyNumberFormat="0" applyBorder="0" applyAlignment="0" applyProtection="0"/>
    <xf numFmtId="43" fontId="12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1" applyFont="1" applyFill="1" applyBorder="1"/>
    <xf numFmtId="0" fontId="2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vertical="center" wrapText="1"/>
    </xf>
    <xf numFmtId="0" fontId="9" fillId="4" borderId="39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11" fillId="4" borderId="20" xfId="2" applyFill="1" applyBorder="1" applyAlignment="1">
      <alignment vertical="center" wrapText="1"/>
    </xf>
    <xf numFmtId="0" fontId="11" fillId="4" borderId="24" xfId="2" applyFill="1" applyBorder="1" applyAlignment="1">
      <alignment vertical="center" wrapText="1"/>
    </xf>
    <xf numFmtId="0" fontId="11" fillId="4" borderId="34" xfId="2" applyFill="1" applyBorder="1" applyAlignment="1">
      <alignment vertical="center" wrapText="1"/>
    </xf>
    <xf numFmtId="0" fontId="13" fillId="4" borderId="34" xfId="2" applyFont="1" applyFill="1" applyBorder="1" applyAlignment="1">
      <alignment vertical="center" wrapText="1"/>
    </xf>
    <xf numFmtId="0" fontId="13" fillId="4" borderId="41" xfId="2" applyFont="1" applyFill="1" applyBorder="1" applyAlignment="1">
      <alignment vertical="center" wrapText="1"/>
    </xf>
    <xf numFmtId="0" fontId="13" fillId="4" borderId="24" xfId="2" applyFont="1" applyFill="1" applyBorder="1" applyAlignment="1">
      <alignment vertical="center" wrapText="1"/>
    </xf>
    <xf numFmtId="0" fontId="11" fillId="4" borderId="44" xfId="2" applyFill="1" applyBorder="1" applyAlignment="1">
      <alignment vertical="center" wrapText="1"/>
    </xf>
    <xf numFmtId="3" fontId="5" fillId="4" borderId="48" xfId="0" applyNumberFormat="1" applyFont="1" applyFill="1" applyBorder="1" applyAlignment="1">
      <alignment horizontal="right" vertical="center" wrapText="1"/>
    </xf>
    <xf numFmtId="1" fontId="5" fillId="0" borderId="23" xfId="0" applyNumberFormat="1" applyFont="1" applyBorder="1" applyAlignment="1">
      <alignment horizontal="right" vertical="center" wrapText="1"/>
    </xf>
    <xf numFmtId="164" fontId="5" fillId="4" borderId="51" xfId="0" applyNumberFormat="1" applyFont="1" applyFill="1" applyBorder="1" applyAlignment="1">
      <alignment horizontal="right"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0" fontId="6" fillId="0" borderId="0" xfId="0" applyFont="1"/>
    <xf numFmtId="1" fontId="10" fillId="4" borderId="21" xfId="0" applyNumberFormat="1" applyFont="1" applyFill="1" applyBorder="1" applyAlignment="1">
      <alignment horizontal="right" vertical="center" wrapText="1"/>
    </xf>
    <xf numFmtId="2" fontId="10" fillId="4" borderId="25" xfId="0" applyNumberFormat="1" applyFont="1" applyFill="1" applyBorder="1" applyAlignment="1">
      <alignment horizontal="right" vertical="center" wrapText="1"/>
    </xf>
    <xf numFmtId="1" fontId="14" fillId="4" borderId="35" xfId="2" applyNumberFormat="1" applyFont="1" applyFill="1" applyBorder="1" applyAlignment="1">
      <alignment horizontal="right" vertical="center" wrapText="1"/>
    </xf>
    <xf numFmtId="0" fontId="10" fillId="4" borderId="35" xfId="0" applyNumberFormat="1" applyFont="1" applyFill="1" applyBorder="1" applyAlignment="1">
      <alignment horizontal="right" vertical="center" wrapText="1"/>
    </xf>
    <xf numFmtId="0" fontId="10" fillId="0" borderId="25" xfId="0" applyNumberFormat="1" applyFont="1" applyBorder="1" applyAlignment="1">
      <alignment horizontal="right" vertical="center" wrapText="1"/>
    </xf>
    <xf numFmtId="0" fontId="10" fillId="4" borderId="33" xfId="0" applyFont="1" applyFill="1" applyBorder="1" applyAlignment="1">
      <alignment horizontal="right" vertical="center" wrapText="1"/>
    </xf>
    <xf numFmtId="0" fontId="6" fillId="4" borderId="33" xfId="0" applyFont="1" applyFill="1" applyBorder="1" applyAlignment="1">
      <alignment horizontal="right" vertical="center" wrapText="1"/>
    </xf>
    <xf numFmtId="1" fontId="6" fillId="4" borderId="21" xfId="0" applyNumberFormat="1" applyFont="1" applyFill="1" applyBorder="1" applyAlignment="1">
      <alignment horizontal="right" vertical="center" wrapText="1"/>
    </xf>
    <xf numFmtId="1" fontId="6" fillId="4" borderId="35" xfId="0" applyNumberFormat="1" applyFont="1" applyFill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164" fontId="6" fillId="0" borderId="35" xfId="0" applyNumberFormat="1" applyFont="1" applyBorder="1" applyAlignment="1">
      <alignment horizontal="right" vertical="center" wrapText="1"/>
    </xf>
    <xf numFmtId="164" fontId="6" fillId="0" borderId="42" xfId="0" applyNumberFormat="1" applyFont="1" applyBorder="1" applyAlignment="1">
      <alignment horizontal="right" vertical="center" wrapText="1"/>
    </xf>
    <xf numFmtId="164" fontId="6" fillId="0" borderId="35" xfId="3" applyNumberFormat="1" applyFont="1" applyBorder="1" applyAlignment="1">
      <alignment horizontal="right" vertical="center" wrapText="1"/>
    </xf>
    <xf numFmtId="164" fontId="6" fillId="0" borderId="25" xfId="3" applyNumberFormat="1" applyFont="1" applyBorder="1" applyAlignment="1">
      <alignment horizontal="right" vertical="center" wrapText="1"/>
    </xf>
    <xf numFmtId="3" fontId="6" fillId="4" borderId="19" xfId="0" applyNumberFormat="1" applyFont="1" applyFill="1" applyBorder="1" applyAlignment="1">
      <alignment horizontal="right" vertical="center" wrapText="1"/>
    </xf>
    <xf numFmtId="1" fontId="6" fillId="4" borderId="46" xfId="0" applyNumberFormat="1" applyFont="1" applyFill="1" applyBorder="1" applyAlignment="1">
      <alignment horizontal="right" vertical="center" wrapText="1"/>
    </xf>
    <xf numFmtId="1" fontId="6" fillId="4" borderId="33" xfId="0" applyNumberFormat="1" applyFont="1" applyFill="1" applyBorder="1" applyAlignment="1">
      <alignment horizontal="right" vertical="center" wrapText="1"/>
    </xf>
    <xf numFmtId="164" fontId="6" fillId="4" borderId="19" xfId="0" applyNumberFormat="1" applyFont="1" applyFill="1" applyBorder="1" applyAlignment="1">
      <alignment horizontal="right" vertical="center" wrapText="1"/>
    </xf>
    <xf numFmtId="165" fontId="6" fillId="4" borderId="33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</cellXfs>
  <cellStyles count="4">
    <cellStyle name="Komma" xfId="3" builtinId="3"/>
    <cellStyle name="Schlecht" xfId="2" builtinId="27"/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F3C941"/>
      <color rgb="FFDC9E00"/>
      <color rgb="FFFFBD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2.7109375" customWidth="1"/>
    <col min="2" max="2" width="24.42578125" style="3" customWidth="1"/>
    <col min="3" max="3" width="29.85546875" style="3" customWidth="1"/>
    <col min="4" max="4" width="12" style="71" customWidth="1"/>
    <col min="5" max="8" width="11.42578125" style="3"/>
    <col min="9" max="9" width="36.5703125" style="3" customWidth="1"/>
    <col min="10" max="10" width="35.140625" bestFit="1" customWidth="1"/>
  </cols>
  <sheetData>
    <row r="1" spans="1:9" x14ac:dyDescent="0.2">
      <c r="B1" s="2" t="s">
        <v>35</v>
      </c>
      <c r="C1" s="2"/>
    </row>
    <row r="2" spans="1:9" ht="13.5" thickBot="1" x14ac:dyDescent="0.25">
      <c r="A2" s="1"/>
    </row>
    <row r="3" spans="1:9" ht="29.25" customHeight="1" thickBot="1" x14ac:dyDescent="0.25">
      <c r="A3" s="1"/>
      <c r="B3" s="99" t="s">
        <v>8</v>
      </c>
      <c r="C3" s="100"/>
      <c r="D3" s="4" t="s">
        <v>0</v>
      </c>
      <c r="E3" s="9" t="s">
        <v>1</v>
      </c>
      <c r="F3" s="13" t="s">
        <v>2</v>
      </c>
      <c r="G3" s="14" t="s">
        <v>3</v>
      </c>
      <c r="H3" s="15" t="s">
        <v>4</v>
      </c>
      <c r="I3" s="6" t="s">
        <v>6</v>
      </c>
    </row>
    <row r="4" spans="1:9" ht="21.75" customHeight="1" x14ac:dyDescent="0.2">
      <c r="A4" s="1"/>
      <c r="B4" s="96" t="s">
        <v>39</v>
      </c>
      <c r="C4" s="97"/>
      <c r="D4" s="97"/>
      <c r="E4" s="97"/>
      <c r="F4" s="97"/>
      <c r="G4" s="97"/>
      <c r="H4" s="97"/>
      <c r="I4" s="98"/>
    </row>
    <row r="5" spans="1:9" ht="24" customHeight="1" x14ac:dyDescent="0.2">
      <c r="A5" s="1"/>
      <c r="B5" s="101" t="s">
        <v>34</v>
      </c>
      <c r="C5" s="102"/>
      <c r="D5" s="72">
        <v>1718</v>
      </c>
      <c r="E5" s="16" t="s">
        <v>5</v>
      </c>
      <c r="F5" s="31" t="s">
        <v>60</v>
      </c>
      <c r="G5" s="32"/>
      <c r="H5" s="33"/>
      <c r="I5" s="60"/>
    </row>
    <row r="6" spans="1:9" ht="24" customHeight="1" thickBot="1" x14ac:dyDescent="0.25">
      <c r="A6" s="1"/>
      <c r="B6" s="103" t="s">
        <v>30</v>
      </c>
      <c r="C6" s="104"/>
      <c r="D6" s="73" t="s">
        <v>31</v>
      </c>
      <c r="E6" s="17" t="s">
        <v>7</v>
      </c>
      <c r="F6" s="35"/>
      <c r="G6" s="36"/>
      <c r="H6" s="37" t="s">
        <v>60</v>
      </c>
      <c r="I6" s="61"/>
    </row>
    <row r="7" spans="1:9" ht="21" customHeight="1" x14ac:dyDescent="0.2">
      <c r="A7" s="1"/>
      <c r="B7" s="96" t="s">
        <v>38</v>
      </c>
      <c r="C7" s="97"/>
      <c r="D7" s="97"/>
      <c r="E7" s="97"/>
      <c r="F7" s="97"/>
      <c r="G7" s="97"/>
      <c r="H7" s="97"/>
      <c r="I7" s="98"/>
    </row>
    <row r="8" spans="1:9" ht="24" customHeight="1" x14ac:dyDescent="0.2">
      <c r="A8" s="1"/>
      <c r="B8" s="101" t="s">
        <v>9</v>
      </c>
      <c r="C8" s="102"/>
      <c r="D8" s="79" t="e">
        <f>#REF!</f>
        <v>#REF!</v>
      </c>
      <c r="E8" s="16" t="s">
        <v>5</v>
      </c>
      <c r="F8" s="31" t="s">
        <v>60</v>
      </c>
      <c r="G8" s="32"/>
      <c r="H8" s="33"/>
      <c r="I8" s="60"/>
    </row>
    <row r="9" spans="1:9" ht="22.5" customHeight="1" x14ac:dyDescent="0.2">
      <c r="A9" s="1"/>
      <c r="B9" s="105" t="s">
        <v>32</v>
      </c>
      <c r="C9" s="106"/>
      <c r="D9" s="80" t="e">
        <f>#REF!</f>
        <v>#REF!</v>
      </c>
      <c r="E9" s="18" t="s">
        <v>5</v>
      </c>
      <c r="F9" s="39" t="s">
        <v>60</v>
      </c>
      <c r="G9" s="40"/>
      <c r="H9" s="41" t="s">
        <v>61</v>
      </c>
      <c r="I9" s="63" t="s">
        <v>63</v>
      </c>
    </row>
    <row r="10" spans="1:9" ht="20.25" customHeight="1" x14ac:dyDescent="0.2">
      <c r="A10" s="1"/>
      <c r="B10" s="105" t="s">
        <v>58</v>
      </c>
      <c r="C10" s="106"/>
      <c r="D10" s="74" t="s">
        <v>66</v>
      </c>
      <c r="E10" s="18" t="s">
        <v>5</v>
      </c>
      <c r="F10" s="39"/>
      <c r="G10" s="40"/>
      <c r="H10" s="41" t="s">
        <v>64</v>
      </c>
      <c r="I10" s="63" t="s">
        <v>65</v>
      </c>
    </row>
    <row r="11" spans="1:9" ht="24" customHeight="1" thickBot="1" x14ac:dyDescent="0.25">
      <c r="A11" s="1"/>
      <c r="B11" s="103" t="s">
        <v>59</v>
      </c>
      <c r="C11" s="104"/>
      <c r="D11" s="81" t="e">
        <f>D8/D5*100</f>
        <v>#REF!</v>
      </c>
      <c r="E11" s="17" t="s">
        <v>7</v>
      </c>
      <c r="F11" s="35" t="s">
        <v>60</v>
      </c>
      <c r="G11" s="36"/>
      <c r="H11" s="37"/>
      <c r="I11" s="61"/>
    </row>
    <row r="12" spans="1:9" ht="22.5" customHeight="1" x14ac:dyDescent="0.2">
      <c r="A12" s="1"/>
      <c r="B12" s="96" t="s">
        <v>37</v>
      </c>
      <c r="C12" s="97"/>
      <c r="D12" s="97"/>
      <c r="E12" s="97"/>
      <c r="F12" s="97"/>
      <c r="G12" s="97"/>
      <c r="H12" s="97"/>
      <c r="I12" s="98"/>
    </row>
    <row r="13" spans="1:9" ht="24" customHeight="1" x14ac:dyDescent="0.2">
      <c r="A13" s="1"/>
      <c r="B13" s="101" t="s">
        <v>51</v>
      </c>
      <c r="C13" s="102"/>
      <c r="D13" s="72">
        <v>39</v>
      </c>
      <c r="E13" s="16" t="s">
        <v>7</v>
      </c>
      <c r="F13" s="31"/>
      <c r="G13" s="32"/>
      <c r="H13" s="33" t="s">
        <v>60</v>
      </c>
      <c r="I13" s="60"/>
    </row>
    <row r="14" spans="1:9" ht="24" customHeight="1" x14ac:dyDescent="0.2">
      <c r="A14" s="1"/>
      <c r="B14" s="105" t="s">
        <v>52</v>
      </c>
      <c r="C14" s="106"/>
      <c r="D14" s="75">
        <v>45</v>
      </c>
      <c r="E14" s="18" t="s">
        <v>7</v>
      </c>
      <c r="F14" s="39"/>
      <c r="G14" s="40"/>
      <c r="H14" s="41" t="s">
        <v>60</v>
      </c>
      <c r="I14" s="62"/>
    </row>
    <row r="15" spans="1:9" ht="20.25" customHeight="1" x14ac:dyDescent="0.2">
      <c r="A15" s="1"/>
      <c r="B15" s="105" t="s">
        <v>10</v>
      </c>
      <c r="C15" s="106"/>
      <c r="D15" s="82">
        <f>D13+D14</f>
        <v>84</v>
      </c>
      <c r="E15" s="19" t="s">
        <v>7</v>
      </c>
      <c r="F15" s="39" t="s">
        <v>60</v>
      </c>
      <c r="G15" s="40"/>
      <c r="H15" s="41"/>
      <c r="I15" s="62"/>
    </row>
    <row r="16" spans="1:9" ht="24" customHeight="1" x14ac:dyDescent="0.2">
      <c r="A16" s="1"/>
      <c r="B16" s="105" t="s">
        <v>25</v>
      </c>
      <c r="C16" s="106"/>
      <c r="D16" s="75">
        <v>577</v>
      </c>
      <c r="E16" s="18" t="s">
        <v>5</v>
      </c>
      <c r="F16" s="39"/>
      <c r="G16" s="40"/>
      <c r="H16" s="41" t="s">
        <v>60</v>
      </c>
      <c r="I16" s="62"/>
    </row>
    <row r="17" spans="1:9" ht="24" customHeight="1" thickBot="1" x14ac:dyDescent="0.25">
      <c r="A17" s="1"/>
      <c r="B17" s="103" t="s">
        <v>33</v>
      </c>
      <c r="C17" s="104"/>
      <c r="D17" s="76">
        <v>500</v>
      </c>
      <c r="E17" s="17" t="s">
        <v>5</v>
      </c>
      <c r="F17" s="35"/>
      <c r="G17" s="36"/>
      <c r="H17" s="37" t="s">
        <v>60</v>
      </c>
      <c r="I17" s="61"/>
    </row>
    <row r="18" spans="1:9" ht="22.5" customHeight="1" thickBot="1" x14ac:dyDescent="0.25">
      <c r="A18" s="1"/>
      <c r="B18" s="96" t="s">
        <v>36</v>
      </c>
      <c r="C18" s="97"/>
      <c r="D18" s="97"/>
      <c r="E18" s="97"/>
      <c r="F18" s="97"/>
      <c r="G18" s="97"/>
      <c r="H18" s="97"/>
      <c r="I18" s="98"/>
    </row>
    <row r="19" spans="1:9" ht="24" customHeight="1" x14ac:dyDescent="0.2">
      <c r="A19" s="1"/>
      <c r="B19" s="107" t="s">
        <v>53</v>
      </c>
      <c r="C19" s="108"/>
      <c r="D19" s="83" t="e">
        <f>(#REF!-#REF!)/D5*100</f>
        <v>#REF!</v>
      </c>
      <c r="E19" s="20" t="s">
        <v>7</v>
      </c>
      <c r="F19" s="43" t="s">
        <v>60</v>
      </c>
      <c r="G19" s="44"/>
      <c r="H19" s="45"/>
      <c r="I19" s="64"/>
    </row>
    <row r="20" spans="1:9" ht="30" x14ac:dyDescent="0.2">
      <c r="A20" s="1"/>
      <c r="B20" s="105" t="s">
        <v>54</v>
      </c>
      <c r="C20" s="106"/>
      <c r="D20" s="84" t="e">
        <f>(#REF!*1000/8760)*0.35/D5*100</f>
        <v>#REF!</v>
      </c>
      <c r="E20" s="18" t="s">
        <v>7</v>
      </c>
      <c r="F20" s="39" t="s">
        <v>60</v>
      </c>
      <c r="G20" s="40"/>
      <c r="H20" s="41"/>
      <c r="I20" s="63" t="s">
        <v>62</v>
      </c>
    </row>
    <row r="21" spans="1:9" ht="24" customHeight="1" thickBot="1" x14ac:dyDescent="0.25">
      <c r="A21" s="1"/>
      <c r="B21" s="103" t="s">
        <v>11</v>
      </c>
      <c r="C21" s="104"/>
      <c r="D21" s="85" t="e">
        <f>D19+D20</f>
        <v>#REF!</v>
      </c>
      <c r="E21" s="17" t="s">
        <v>7</v>
      </c>
      <c r="F21" s="35" t="s">
        <v>60</v>
      </c>
      <c r="G21" s="36"/>
      <c r="H21" s="37"/>
      <c r="I21" s="65"/>
    </row>
    <row r="22" spans="1:9" ht="24" customHeight="1" thickBot="1" x14ac:dyDescent="0.25">
      <c r="A22" s="1"/>
    </row>
    <row r="23" spans="1:9" ht="27.75" customHeight="1" thickBot="1" x14ac:dyDescent="0.25">
      <c r="A23" s="1"/>
      <c r="B23" s="7" t="s">
        <v>12</v>
      </c>
      <c r="C23" s="8"/>
      <c r="D23" s="5" t="s">
        <v>0</v>
      </c>
      <c r="E23" s="9" t="s">
        <v>1</v>
      </c>
      <c r="F23" s="10" t="s">
        <v>2</v>
      </c>
      <c r="G23" s="11" t="s">
        <v>3</v>
      </c>
      <c r="H23" s="12" t="s">
        <v>4</v>
      </c>
      <c r="I23" s="6" t="s">
        <v>6</v>
      </c>
    </row>
    <row r="24" spans="1:9" ht="22.5" customHeight="1" x14ac:dyDescent="0.2">
      <c r="A24" s="1"/>
      <c r="B24" s="96" t="s">
        <v>55</v>
      </c>
      <c r="C24" s="97"/>
      <c r="D24" s="97"/>
      <c r="E24" s="97"/>
      <c r="F24" s="97"/>
      <c r="G24" s="97"/>
      <c r="H24" s="97"/>
      <c r="I24" s="98"/>
    </row>
    <row r="25" spans="1:9" ht="24" customHeight="1" x14ac:dyDescent="0.2">
      <c r="A25" s="1"/>
      <c r="B25" s="91" t="s">
        <v>13</v>
      </c>
      <c r="C25" s="21" t="s">
        <v>26</v>
      </c>
      <c r="D25" s="86">
        <f>D5</f>
        <v>1718</v>
      </c>
      <c r="E25" s="16" t="s">
        <v>5</v>
      </c>
      <c r="F25" s="31" t="s">
        <v>24</v>
      </c>
      <c r="G25" s="32"/>
      <c r="H25" s="33"/>
      <c r="I25" s="60"/>
    </row>
    <row r="26" spans="1:9" ht="27" customHeight="1" x14ac:dyDescent="0.2">
      <c r="A26" s="1"/>
      <c r="B26" s="92"/>
      <c r="C26" s="22" t="s">
        <v>21</v>
      </c>
      <c r="D26" s="77">
        <v>0</v>
      </c>
      <c r="E26" s="18" t="s">
        <v>5</v>
      </c>
      <c r="F26" s="39"/>
      <c r="G26" s="40"/>
      <c r="H26" s="41"/>
      <c r="I26" s="62"/>
    </row>
    <row r="27" spans="1:9" ht="24" customHeight="1" x14ac:dyDescent="0.2">
      <c r="A27" s="1"/>
      <c r="B27" s="93"/>
      <c r="C27" s="27" t="s">
        <v>14</v>
      </c>
      <c r="D27" s="67">
        <f>D25+D26</f>
        <v>1718</v>
      </c>
      <c r="E27" s="28" t="s">
        <v>5</v>
      </c>
      <c r="F27" s="46" t="s">
        <v>24</v>
      </c>
      <c r="G27" s="47"/>
      <c r="H27" s="48"/>
      <c r="I27" s="66"/>
    </row>
    <row r="28" spans="1:9" ht="27" customHeight="1" x14ac:dyDescent="0.2">
      <c r="A28" s="1"/>
      <c r="B28" s="91" t="s">
        <v>15</v>
      </c>
      <c r="C28" s="25" t="s">
        <v>50</v>
      </c>
      <c r="D28" s="87">
        <f>D17*8000/8760</f>
        <v>456.62100456621005</v>
      </c>
      <c r="E28" s="26" t="s">
        <v>5</v>
      </c>
      <c r="F28" s="49" t="s">
        <v>24</v>
      </c>
      <c r="G28" s="50"/>
      <c r="H28" s="51"/>
      <c r="I28" s="52" t="s">
        <v>40</v>
      </c>
    </row>
    <row r="29" spans="1:9" ht="24" customHeight="1" x14ac:dyDescent="0.2">
      <c r="A29" s="1"/>
      <c r="B29" s="92"/>
      <c r="C29" s="22" t="s">
        <v>49</v>
      </c>
      <c r="D29" s="88">
        <f>D16*8000/8760</f>
        <v>526.94063926940635</v>
      </c>
      <c r="E29" s="18" t="s">
        <v>5</v>
      </c>
      <c r="F29" s="39" t="s">
        <v>23</v>
      </c>
      <c r="G29" s="40"/>
      <c r="H29" s="41"/>
      <c r="I29" s="42" t="s">
        <v>41</v>
      </c>
    </row>
    <row r="30" spans="1:9" ht="24" customHeight="1" x14ac:dyDescent="0.2">
      <c r="A30" s="1"/>
      <c r="B30" s="92"/>
      <c r="C30" s="22" t="s">
        <v>20</v>
      </c>
      <c r="D30" s="77">
        <v>0</v>
      </c>
      <c r="E30" s="18" t="s">
        <v>5</v>
      </c>
      <c r="F30" s="39"/>
      <c r="G30" s="40"/>
      <c r="H30" s="41"/>
      <c r="I30" s="42" t="s">
        <v>42</v>
      </c>
    </row>
    <row r="31" spans="1:9" ht="24" customHeight="1" x14ac:dyDescent="0.2">
      <c r="A31" s="1"/>
      <c r="B31" s="92"/>
      <c r="C31" s="22" t="s">
        <v>58</v>
      </c>
      <c r="D31" s="77">
        <v>0</v>
      </c>
      <c r="E31" s="18" t="s">
        <v>5</v>
      </c>
      <c r="F31" s="39" t="s">
        <v>24</v>
      </c>
      <c r="G31" s="40"/>
      <c r="H31" s="41"/>
      <c r="I31" s="42" t="s">
        <v>67</v>
      </c>
    </row>
    <row r="32" spans="1:9" ht="27.75" customHeight="1" thickBot="1" x14ac:dyDescent="0.25">
      <c r="A32" s="1"/>
      <c r="B32" s="93"/>
      <c r="C32" s="23" t="s">
        <v>16</v>
      </c>
      <c r="D32" s="68">
        <f>SUM(D28:D30)</f>
        <v>983.56164383561645</v>
      </c>
      <c r="E32" s="24" t="s">
        <v>5</v>
      </c>
      <c r="F32" s="35" t="s">
        <v>24</v>
      </c>
      <c r="G32" s="36"/>
      <c r="H32" s="37"/>
      <c r="I32" s="38" t="s">
        <v>43</v>
      </c>
    </row>
    <row r="33" spans="1:9" ht="21" customHeight="1" x14ac:dyDescent="0.2">
      <c r="A33" s="1"/>
      <c r="B33" s="96" t="s">
        <v>56</v>
      </c>
      <c r="C33" s="97"/>
      <c r="D33" s="97"/>
      <c r="E33" s="97"/>
      <c r="F33" s="97"/>
      <c r="G33" s="97"/>
      <c r="H33" s="97"/>
      <c r="I33" s="98"/>
    </row>
    <row r="34" spans="1:9" ht="24" customHeight="1" x14ac:dyDescent="0.2">
      <c r="A34" s="1"/>
      <c r="B34" s="91" t="s">
        <v>13</v>
      </c>
      <c r="C34" s="21" t="s">
        <v>27</v>
      </c>
      <c r="D34" s="89" t="e">
        <f>#REF!+#REF!</f>
        <v>#REF!</v>
      </c>
      <c r="E34" s="16" t="s">
        <v>28</v>
      </c>
      <c r="F34" s="31" t="s">
        <v>24</v>
      </c>
      <c r="G34" s="32" t="s">
        <v>61</v>
      </c>
      <c r="H34" s="33"/>
      <c r="I34" s="34" t="s">
        <v>45</v>
      </c>
    </row>
    <row r="35" spans="1:9" ht="30.75" customHeight="1" x14ac:dyDescent="0.2">
      <c r="A35" s="1"/>
      <c r="B35" s="92"/>
      <c r="C35" s="22" t="s">
        <v>17</v>
      </c>
      <c r="D35" s="77">
        <v>0</v>
      </c>
      <c r="E35" s="18" t="s">
        <v>28</v>
      </c>
      <c r="F35" s="39" t="s">
        <v>24</v>
      </c>
      <c r="G35" s="40"/>
      <c r="H35" s="41"/>
      <c r="I35" s="42" t="s">
        <v>44</v>
      </c>
    </row>
    <row r="36" spans="1:9" ht="24" customHeight="1" x14ac:dyDescent="0.2">
      <c r="A36" s="1"/>
      <c r="B36" s="93"/>
      <c r="C36" s="29" t="s">
        <v>18</v>
      </c>
      <c r="D36" s="69" t="e">
        <f>D35+D34</f>
        <v>#REF!</v>
      </c>
      <c r="E36" s="30" t="s">
        <v>28</v>
      </c>
      <c r="F36" s="53" t="s">
        <v>24</v>
      </c>
      <c r="G36" s="54"/>
      <c r="H36" s="55"/>
      <c r="I36" s="56"/>
    </row>
    <row r="37" spans="1:9" ht="24" customHeight="1" x14ac:dyDescent="0.2">
      <c r="A37" s="1"/>
      <c r="B37" s="94" t="s">
        <v>15</v>
      </c>
      <c r="C37" s="21" t="s">
        <v>29</v>
      </c>
      <c r="D37" s="89" t="e">
        <f>(#REF!*#REF!*1.25+#REF!*#REF!*1.25)/1000</f>
        <v>#REF!</v>
      </c>
      <c r="E37" s="16" t="s">
        <v>28</v>
      </c>
      <c r="F37" s="31" t="s">
        <v>24</v>
      </c>
      <c r="G37" s="32"/>
      <c r="H37" s="33"/>
      <c r="I37" s="34" t="s">
        <v>47</v>
      </c>
    </row>
    <row r="38" spans="1:9" ht="20.25" customHeight="1" x14ac:dyDescent="0.2">
      <c r="A38" s="1"/>
      <c r="B38" s="92"/>
      <c r="C38" s="22" t="s">
        <v>22</v>
      </c>
      <c r="D38" s="78" t="s">
        <v>66</v>
      </c>
      <c r="E38" s="18" t="s">
        <v>28</v>
      </c>
      <c r="F38" s="39"/>
      <c r="G38" s="40"/>
      <c r="H38" s="41"/>
      <c r="I38" s="42" t="s">
        <v>46</v>
      </c>
    </row>
    <row r="39" spans="1:9" ht="24" customHeight="1" x14ac:dyDescent="0.2">
      <c r="A39" s="1"/>
      <c r="B39" s="92"/>
      <c r="C39" s="22" t="s">
        <v>57</v>
      </c>
      <c r="D39" s="90" t="e">
        <f>#REF!/365</f>
        <v>#REF!</v>
      </c>
      <c r="E39" s="18" t="s">
        <v>28</v>
      </c>
      <c r="F39" s="39" t="s">
        <v>23</v>
      </c>
      <c r="G39" s="40"/>
      <c r="H39" s="57"/>
      <c r="I39" s="42" t="s">
        <v>48</v>
      </c>
    </row>
    <row r="40" spans="1:9" ht="24" customHeight="1" thickBot="1" x14ac:dyDescent="0.25">
      <c r="A40" s="1"/>
      <c r="B40" s="95"/>
      <c r="C40" s="23" t="s">
        <v>19</v>
      </c>
      <c r="D40" s="70" t="e">
        <f>SUM(D37:D39)</f>
        <v>#REF!</v>
      </c>
      <c r="E40" s="17" t="s">
        <v>28</v>
      </c>
      <c r="F40" s="35" t="s">
        <v>24</v>
      </c>
      <c r="G40" s="58"/>
      <c r="H40" s="59"/>
      <c r="I40" s="38"/>
    </row>
    <row r="41" spans="1:9" ht="24" customHeight="1" x14ac:dyDescent="0.2">
      <c r="A41" s="1"/>
    </row>
    <row r="42" spans="1:9" ht="24" customHeight="1" x14ac:dyDescent="0.2">
      <c r="A42" s="1"/>
    </row>
    <row r="43" spans="1:9" ht="24" customHeight="1" x14ac:dyDescent="0.2">
      <c r="A43" s="1"/>
    </row>
    <row r="44" spans="1:9" ht="24" customHeight="1" x14ac:dyDescent="0.2">
      <c r="A44" s="1"/>
    </row>
    <row r="45" spans="1:9" ht="24" customHeight="1" x14ac:dyDescent="0.2">
      <c r="A45" s="1"/>
    </row>
    <row r="46" spans="1:9" ht="24" customHeight="1" x14ac:dyDescent="0.2">
      <c r="A46" s="1"/>
    </row>
  </sheetData>
  <mergeCells count="25">
    <mergeCell ref="B19:C19"/>
    <mergeCell ref="B20:C20"/>
    <mergeCell ref="B21:C21"/>
    <mergeCell ref="B18:I18"/>
    <mergeCell ref="B24:I24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I12"/>
    <mergeCell ref="B3:C3"/>
    <mergeCell ref="B5:C5"/>
    <mergeCell ref="B6:C6"/>
    <mergeCell ref="B4:I4"/>
    <mergeCell ref="B7:I7"/>
    <mergeCell ref="B28:B32"/>
    <mergeCell ref="B34:B36"/>
    <mergeCell ref="B37:B40"/>
    <mergeCell ref="B25:B27"/>
    <mergeCell ref="B33:I33"/>
  </mergeCells>
  <printOptions gridLines="1" gridLinesSet="0"/>
  <pageMargins left="0.39370078740157483" right="0.39370078740157483" top="0.98425196850393704" bottom="0.98425196850393704" header="0.51181102362204722" footer="0.51181102362204722"/>
  <pageSetup paperSize="8" scale="67" orientation="portrait" r:id="rId1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149281880EB24989C77BAEB3A3B99A" ma:contentTypeVersion="" ma:contentTypeDescription="Ein neues Dokument erstellen." ma:contentTypeScope="" ma:versionID="a32649c660f613f2efca023c04f1e4d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3bd5b30da81adf0232bc759dde9f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D39F6-A0C7-4FDE-960B-3E7F83D407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AF9534-5219-4852-AAFF-0F3EEBB41BC8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DEFE31-D514-4B42-A8C9-A534084FE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Dokumentationsliste_Bsp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Verbrennungsrechnung</dc:title>
  <dc:creator>Dr.H.Pietsch</dc:creator>
  <cp:lastModifiedBy>Pfeiffer, Diana</cp:lastModifiedBy>
  <cp:lastPrinted>2013-10-25T09:58:53Z</cp:lastPrinted>
  <dcterms:created xsi:type="dcterms:W3CDTF">2001-11-15T10:09:06Z</dcterms:created>
  <dcterms:modified xsi:type="dcterms:W3CDTF">2015-06-08T13:11:00Z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0x010100F1149281880EB24989C77BAEB3A3B99A</vt:lpwstr>
  </property>
</Properties>
</file>